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807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M472" i="1" l="1"/>
  <c r="J472" i="1"/>
  <c r="G472" i="1"/>
  <c r="I135" i="1" l="1"/>
  <c r="H135" i="1"/>
  <c r="F136" i="1"/>
  <c r="G136" i="1"/>
  <c r="H136" i="1"/>
  <c r="I136" i="1"/>
  <c r="J136" i="1"/>
  <c r="F119" i="1"/>
  <c r="G119" i="1"/>
  <c r="H119" i="1"/>
  <c r="I119" i="1"/>
  <c r="J119" i="1"/>
  <c r="G504" i="1" l="1"/>
  <c r="F502" i="1"/>
  <c r="G502" i="1"/>
  <c r="H502" i="1"/>
  <c r="I502" i="1"/>
  <c r="J502" i="1"/>
  <c r="E502" i="1"/>
  <c r="L243" i="1" l="1"/>
  <c r="L268" i="1" s="1"/>
  <c r="K243" i="1"/>
  <c r="K268" i="1" s="1"/>
  <c r="M242" i="1"/>
  <c r="M243" i="1" s="1"/>
  <c r="M268" i="1" s="1"/>
  <c r="E231" i="1"/>
  <c r="J241" i="1"/>
  <c r="H241" i="1"/>
  <c r="G241" i="1"/>
  <c r="E241" i="1"/>
  <c r="I239" i="1"/>
  <c r="I240" i="1" s="1"/>
  <c r="I241" i="1" s="1"/>
  <c r="H239" i="1"/>
  <c r="F239" i="1"/>
  <c r="F240" i="1" s="1"/>
  <c r="F241" i="1" s="1"/>
  <c r="E239" i="1"/>
  <c r="J231" i="1"/>
  <c r="I231" i="1"/>
  <c r="H230" i="1"/>
  <c r="H231" i="1"/>
  <c r="L208" i="1"/>
  <c r="L231" i="1" s="1"/>
  <c r="K208" i="1"/>
  <c r="K231" i="1" s="1"/>
  <c r="F184" i="1"/>
  <c r="F195" i="1"/>
  <c r="F198" i="1" s="1"/>
  <c r="M198" i="1"/>
  <c r="L198" i="1"/>
  <c r="K195" i="1"/>
  <c r="K198" i="1" s="1"/>
  <c r="E195" i="1"/>
  <c r="I197" i="1" l="1"/>
  <c r="I198" i="1" s="1"/>
  <c r="H197" i="1"/>
  <c r="H198" i="1" s="1"/>
  <c r="F197" i="1"/>
  <c r="E197" i="1"/>
  <c r="E198" i="1" s="1"/>
  <c r="J196" i="1"/>
  <c r="G196" i="1"/>
  <c r="G197" i="1" s="1"/>
  <c r="G198" i="1" s="1"/>
  <c r="L135" i="1"/>
  <c r="L136" i="1" s="1"/>
  <c r="K135" i="1"/>
  <c r="K136" i="1" s="1"/>
  <c r="K133" i="1"/>
  <c r="E114" i="1"/>
  <c r="E119" i="1" s="1"/>
  <c r="J236" i="1"/>
  <c r="J242" i="1" s="1"/>
  <c r="I236" i="1"/>
  <c r="I242" i="1" s="1"/>
  <c r="H236" i="1"/>
  <c r="H242" i="1" s="1"/>
  <c r="G236" i="1"/>
  <c r="G242" i="1" s="1"/>
  <c r="F236" i="1"/>
  <c r="F242" i="1" s="1"/>
  <c r="E236" i="1"/>
  <c r="E242" i="1" s="1"/>
  <c r="K236" i="1"/>
  <c r="M236" i="1" s="1"/>
  <c r="H74" i="1"/>
  <c r="E74" i="1"/>
  <c r="I84" i="1"/>
  <c r="I83" i="1"/>
  <c r="H83" i="1"/>
  <c r="H84" i="1" s="1"/>
  <c r="F83" i="1"/>
  <c r="F84" i="1" s="1"/>
  <c r="E83" i="1"/>
  <c r="E84" i="1" s="1"/>
  <c r="E178" i="1"/>
  <c r="E173" i="1"/>
  <c r="J197" i="1" l="1"/>
  <c r="J198" i="1"/>
  <c r="E85" i="1"/>
  <c r="H85" i="1"/>
  <c r="J164" i="1"/>
  <c r="E164" i="1"/>
  <c r="G159" i="1"/>
  <c r="E184" i="1"/>
  <c r="E169" i="1"/>
  <c r="H169" i="1"/>
  <c r="G85" i="1" l="1"/>
  <c r="E136" i="1"/>
  <c r="E185" i="1"/>
  <c r="E199" i="1" s="1"/>
  <c r="E243" i="1" s="1"/>
  <c r="E268" i="1" s="1"/>
  <c r="G164" i="1"/>
  <c r="J161" i="1"/>
  <c r="G161" i="1"/>
  <c r="J159" i="1"/>
  <c r="H75" i="1"/>
  <c r="F75" i="1"/>
  <c r="J184" i="1"/>
  <c r="I184" i="1"/>
  <c r="H184" i="1"/>
  <c r="G184" i="1"/>
  <c r="K173" i="1" l="1"/>
  <c r="J173" i="1"/>
  <c r="J185" i="1" s="1"/>
  <c r="J199" i="1" s="1"/>
  <c r="J243" i="1" s="1"/>
  <c r="J268" i="1" s="1"/>
  <c r="I173" i="1"/>
  <c r="I185" i="1" s="1"/>
  <c r="I199" i="1" s="1"/>
  <c r="I243" i="1" s="1"/>
  <c r="I268" i="1" s="1"/>
  <c r="H173" i="1"/>
  <c r="H185" i="1" s="1"/>
  <c r="H199" i="1" s="1"/>
  <c r="H243" i="1" s="1"/>
  <c r="H268" i="1" s="1"/>
  <c r="G173" i="1"/>
  <c r="G185" i="1" s="1"/>
  <c r="G199" i="1" s="1"/>
  <c r="G243" i="1" s="1"/>
  <c r="G268" i="1" s="1"/>
  <c r="F173" i="1"/>
  <c r="F185" i="1" s="1"/>
  <c r="F199" i="1" s="1"/>
  <c r="F243" i="1" s="1"/>
  <c r="F268" i="1" s="1"/>
  <c r="I74" i="1" l="1"/>
  <c r="I75" i="1" s="1"/>
  <c r="F74" i="1"/>
</calcChain>
</file>

<file path=xl/sharedStrings.xml><?xml version="1.0" encoding="utf-8"?>
<sst xmlns="http://schemas.openxmlformats.org/spreadsheetml/2006/main" count="1895" uniqueCount="1139">
  <si>
    <t>Додаток 1
до постанови Правління
Національного банку України
15 лютого 2018 року №11</t>
  </si>
  <si>
    <t>Оборотно-сальдовий баланс АТ "КРЕДИТВЕСТ БАНК" станом на 01.05.2019 року.</t>
  </si>
  <si>
    <t>Источник: 02X xml файл</t>
  </si>
  <si>
    <t>№
з/п</t>
  </si>
  <si>
    <t>Клас/
розділ/
група/
рахунок</t>
  </si>
  <si>
    <t>Назва</t>
  </si>
  <si>
    <t>Актив/
пасив</t>
  </si>
  <si>
    <t>Обороти</t>
  </si>
  <si>
    <t>Сальдо</t>
  </si>
  <si>
    <t>дебет</t>
  </si>
  <si>
    <t>кредит</t>
  </si>
  <si>
    <t>усього</t>
  </si>
  <si>
    <t>національна
валюта</t>
  </si>
  <si>
    <t>іноземна
валюта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</si>
  <si>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</si>
  <si>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</si>
  <si>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</si>
  <si>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</si>
  <si>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</si>
  <si>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</si>
  <si>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</si>
  <si>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</si>
  <si>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</si>
  <si>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</si>
  <si>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</si>
  <si>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</si>
  <si>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</si>
  <si>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БАЛАНСОВI РАХУНКИ</t>
  </si>
  <si>
    <t>АКТИВИ</t>
  </si>
  <si>
    <t>Клас 1</t>
  </si>
  <si>
    <t>1001</t>
  </si>
  <si>
    <t>Банкноти та монети в касі банку</t>
  </si>
  <si>
    <t>A</t>
  </si>
  <si>
    <t>1004</t>
  </si>
  <si>
    <t>Банкноти та монети в банкоматах</t>
  </si>
  <si>
    <t>1007</t>
  </si>
  <si>
    <t>Банкноти та монети в дорозі</t>
  </si>
  <si>
    <t>Усього за групою 100</t>
  </si>
  <si>
    <t>Банкноти та монети</t>
  </si>
  <si>
    <t>П</t>
  </si>
  <si>
    <t>Усього за розділом 10</t>
  </si>
  <si>
    <t>Готівкові кошти</t>
  </si>
  <si>
    <t>1200</t>
  </si>
  <si>
    <t>Кореспондентський рахунок банку в Національному банку України</t>
  </si>
  <si>
    <t>Усього за групою 120</t>
  </si>
  <si>
    <t>Кошти на вимогу в Національному банку України</t>
  </si>
  <si>
    <t>Усього за розділом 12</t>
  </si>
  <si>
    <t>Кошти в Національному банку України</t>
  </si>
  <si>
    <t>1440</t>
  </si>
  <si>
    <t>Депозитні сертифікати Національного банку України, розміщені в банках України, що обліковуються за амортизованою собівартістю</t>
  </si>
  <si>
    <t>1446</t>
  </si>
  <si>
    <t>Неамортизована премія/дисконт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</si>
  <si>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1448</t>
  </si>
  <si>
    <t>Нарахованi доходи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</si>
  <si>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Усього за групою 144</t>
  </si>
  <si>
    <t>Усього за розділом 14</t>
  </si>
  <si>
    <t>Казначейськi та iншi цiннi папери, що рефiнансуються Нацiональним банком України, та боргові фінансові інструменти, випущенi Національним банком України</t>
  </si>
  <si>
    <t>15</t>
  </si>
  <si>
    <t>1500</t>
  </si>
  <si>
    <t>Кореспондентські рахунки, що відкриті в інших банках</t>
  </si>
  <si>
    <t>16</t>
  </si>
  <si>
    <t>1502</t>
  </si>
  <si>
    <t>Кошти банків у розрахунках</t>
  </si>
  <si>
    <t>17</t>
  </si>
  <si>
    <t>1508</t>
  </si>
  <si>
    <t>Нараховані доходи за коштами на вимогу в інших банках</t>
  </si>
  <si>
    <t>18</t>
  </si>
  <si>
    <t>1509</t>
  </si>
  <si>
    <t>Резерв за коштами на вимогу в інших банках</t>
  </si>
  <si>
    <t>Усього за групою 150</t>
  </si>
  <si>
    <t>Кошти на вимогу в інших банках</t>
  </si>
  <si>
    <t>20</t>
  </si>
  <si>
    <t>1519</t>
  </si>
  <si>
    <t>Резерв за строковими вкладами (депозитами), що розміщені в інших банках, які обліковуються за амортизованою собівартістю</t>
  </si>
  <si>
    <t>Усього за групою 151</t>
  </si>
  <si>
    <t>Строкові вклади (депозити), що розміщені в інших банках, які обліковуються за амортизованою собівартістю</t>
  </si>
  <si>
    <t>22</t>
  </si>
  <si>
    <t>1521</t>
  </si>
  <si>
    <t>Кредити овернайт, що надані іншим банкам,які обліковуються за амортизованою собівартістю</t>
  </si>
  <si>
    <t>23</t>
  </si>
  <si>
    <t>1526</t>
  </si>
  <si>
    <t>Неамортизована премія/дисконт за кредитами, що надані іншим банкам, які обліковуються за амортизованою собівартістю</t>
  </si>
  <si>
    <t>24</t>
  </si>
  <si>
    <t>1528</t>
  </si>
  <si>
    <t>Нараховані доходи за кредитами, що надані іншим банкам, які обліковуються за амортизованою собівартістю</t>
  </si>
  <si>
    <t>Усього за групою 152</t>
  </si>
  <si>
    <t>Кредити, що надані іншим банкам, які обліковуються за амортизованою собівартістю</t>
  </si>
  <si>
    <t>25</t>
  </si>
  <si>
    <t>Усього за розділом 15</t>
  </si>
  <si>
    <t>Кошти в інших банках</t>
  </si>
  <si>
    <t>27</t>
  </si>
  <si>
    <t>1811</t>
  </si>
  <si>
    <t>Дебiторська заборгованiсть за операцiями з готiвкою</t>
  </si>
  <si>
    <t>Усього за групою 181</t>
  </si>
  <si>
    <t>Дебiторська заборгованiсть за операцiями з банками</t>
  </si>
  <si>
    <t>28</t>
  </si>
  <si>
    <t>Усього за розділом 18</t>
  </si>
  <si>
    <t>29</t>
  </si>
  <si>
    <t>Усього за класом 1</t>
  </si>
  <si>
    <t>Казначейські та міжбанківські операції</t>
  </si>
  <si>
    <t>Клас 2</t>
  </si>
  <si>
    <t>31</t>
  </si>
  <si>
    <t>2043</t>
  </si>
  <si>
    <t>Придбані(створені) знецінені кредити в поточну діяльність суб'єктів господарювання, які обліковуються за амортизованою собівартістю</t>
  </si>
  <si>
    <t>32</t>
  </si>
  <si>
    <t>2046</t>
  </si>
  <si>
    <t>Неамортизована премія/дисконт за придбаними (створеними) знеціненими кредитами суб'єктів господарювання, які обліковуються за амортизованою собівартістю</t>
  </si>
  <si>
    <t>33</t>
  </si>
  <si>
    <t>34</t>
  </si>
  <si>
    <t>2048</t>
  </si>
  <si>
    <t>Нараховані доходи за придбаними(створеними) знеціненими кредитами суб'єктів господарювання, які обліковуються за амортизованою собівартістю</t>
  </si>
  <si>
    <t>35</t>
  </si>
  <si>
    <t>2049</t>
  </si>
  <si>
    <t>Резерв за придбаними(створеними) знеціненими кредитами суб'єктів господарювання, які обліковуються за амортизованою собівартістю</t>
  </si>
  <si>
    <t>36</t>
  </si>
  <si>
    <t>Усього за групою 204</t>
  </si>
  <si>
    <t>Придбані(створені) знецінені кредити суб'єктів господарювання, що обліковуються за амортизованою собівартістю</t>
  </si>
  <si>
    <t>38</t>
  </si>
  <si>
    <t>2063</t>
  </si>
  <si>
    <t>Кредити в поточну діяльність, що надані суб'єктам господарювання, які обліковуються за амортизованою собівартістю</t>
  </si>
  <si>
    <t>39</t>
  </si>
  <si>
    <t>2066</t>
  </si>
  <si>
    <t>Неамортизована премія/дисконт за кредитами в поточну діяльність, що надані суб'єктам господарювання, які обліковуються за амортизованою собівартістю</t>
  </si>
  <si>
    <t>40</t>
  </si>
  <si>
    <t>41</t>
  </si>
  <si>
    <t>2068</t>
  </si>
  <si>
    <t>Нараховані доходи за кредитами в поточну діяльність, що надані суб'єктам господарювання, які обліковуються за амортизованою собівартістю</t>
  </si>
  <si>
    <t>42</t>
  </si>
  <si>
    <t>2069</t>
  </si>
  <si>
    <t>Резерв за кредитами в поточну діяльність, що надані суб'єктам господарювання, які обліковуються за амортизованою собівартістю                                                                  '</t>
  </si>
  <si>
    <t>Усього за групою 206</t>
  </si>
  <si>
    <t>44</t>
  </si>
  <si>
    <t>2083</t>
  </si>
  <si>
    <t>Іпотечні кредити, що надані суб'єктам господарювання, які обліковуються за амортизованою собівартістю</t>
  </si>
  <si>
    <t>45</t>
  </si>
  <si>
    <t>2086</t>
  </si>
  <si>
    <t>Неамортизована премія/дисконт за іпотечними кредитами, що надані суб'єктам господарювання, які обліковуються за амортизованою собівартістю</t>
  </si>
  <si>
    <t>46</t>
  </si>
  <si>
    <t>47</t>
  </si>
  <si>
    <t>2088</t>
  </si>
  <si>
    <t>Нараховані доходи за іпотечними кредитами, що надані суб'єктам господарювання, які обліковуються за амортизованою собівартістю</t>
  </si>
  <si>
    <t>Усього за групою 208</t>
  </si>
  <si>
    <t>Iпотечнi кредити, що наданi суб'єктам господарювання, які обліковуються за амортизованою собівартістю</t>
  </si>
  <si>
    <t>48</t>
  </si>
  <si>
    <t>Усього за розділом 20</t>
  </si>
  <si>
    <t>Кредити, що надані суб'єктам господарювання, які обліковуються за амортизованою собівартістю</t>
  </si>
  <si>
    <t>50</t>
  </si>
  <si>
    <t>2203</t>
  </si>
  <si>
    <t>Кредити на поточні потреби, що надані фізичним особам, які обліковуються за амортизованою собівартістю</t>
  </si>
  <si>
    <t>51</t>
  </si>
  <si>
    <t>2206</t>
  </si>
  <si>
    <t>Неамортизована премія/дисконт за кредитами на поточні потреби, що надані фізичним особам, які обліковуються за амортизованою собівартістю</t>
  </si>
  <si>
    <t>52</t>
  </si>
  <si>
    <t>53</t>
  </si>
  <si>
    <t>2208</t>
  </si>
  <si>
    <t>Нараховані доходи за кредитами на поточні потреби, що надані фізичним особам, які обліковуються за амортизованою собівартістю</t>
  </si>
  <si>
    <t>54</t>
  </si>
  <si>
    <t>2209</t>
  </si>
  <si>
    <t>Резерв за кредитами на поточні потреби, що надані фізичним особам, які обліковуються за амортизованою собівартістю</t>
  </si>
  <si>
    <t>Усього за групою 220</t>
  </si>
  <si>
    <t>55</t>
  </si>
  <si>
    <t>Усього за розділом 22</t>
  </si>
  <si>
    <t>Кредити, що надані фізичним особам, які обліковуються за амортизованою собівартістю</t>
  </si>
  <si>
    <t>57</t>
  </si>
  <si>
    <t>2600</t>
  </si>
  <si>
    <t>Кошти на вимогу суб'єктів господарювання</t>
  </si>
  <si>
    <t>58</t>
  </si>
  <si>
    <t>2607</t>
  </si>
  <si>
    <t>Нараховані доходи за кредитами овердрафт, що надані суб'єктам господарювання</t>
  </si>
  <si>
    <t>59</t>
  </si>
  <si>
    <t>2609</t>
  </si>
  <si>
    <t>Резерв за коштами на вимогу суб'єктів господарювання </t>
  </si>
  <si>
    <t>Усього за групою 260</t>
  </si>
  <si>
    <t>2620</t>
  </si>
  <si>
    <t>Кошти на вимогу фізичних осіб</t>
  </si>
  <si>
    <t>Усього за групою 262</t>
  </si>
  <si>
    <t>2650</t>
  </si>
  <si>
    <t>Кошти на вимогу небанківських фінансових установ</t>
  </si>
  <si>
    <t>Усього за групою 265</t>
  </si>
  <si>
    <t>Кошти небанківських фінансових установ</t>
  </si>
  <si>
    <t>64</t>
  </si>
  <si>
    <t>Усього за розділом 26</t>
  </si>
  <si>
    <t>Кошти клієнтів банку</t>
  </si>
  <si>
    <t>66</t>
  </si>
  <si>
    <t>2809</t>
  </si>
  <si>
    <t>Iнша дебіторська заборгованість за операціями з клієнтами банку</t>
  </si>
  <si>
    <t>Усього за групою 280</t>
  </si>
  <si>
    <t>Дебіторська заборгованість за операціями з клієнтами банку</t>
  </si>
  <si>
    <t>68</t>
  </si>
  <si>
    <t>2890</t>
  </si>
  <si>
    <t>Резерви під дебіторську заборгованість за операціями з клієнтами банку</t>
  </si>
  <si>
    <t>Усього за групою 289</t>
  </si>
  <si>
    <t>69</t>
  </si>
  <si>
    <t>Усього за розділом 28</t>
  </si>
  <si>
    <t>71</t>
  </si>
  <si>
    <t>2920</t>
  </si>
  <si>
    <t>Транзитний рахунок за операціями, здійсненими через банкомат</t>
  </si>
  <si>
    <t>72</t>
  </si>
  <si>
    <t>2924</t>
  </si>
  <si>
    <t>Транзитний рахунок за операцiями, здiйсненими з використанням платiжних карток</t>
  </si>
  <si>
    <t>Усього за групою 292</t>
  </si>
  <si>
    <t>Транзитні рахунки за операціями з клієнтами банку</t>
  </si>
  <si>
    <t>73</t>
  </si>
  <si>
    <t>Усього за розділом 29</t>
  </si>
  <si>
    <t>Кредиторська заборгованість і транзитні рахунки за операціями з клієнтами банку</t>
  </si>
  <si>
    <t>74</t>
  </si>
  <si>
    <t>Усього за класом 2</t>
  </si>
  <si>
    <t>Операції з клієнтами</t>
  </si>
  <si>
    <t>Клас 3</t>
  </si>
  <si>
    <t>76</t>
  </si>
  <si>
    <t>3041</t>
  </si>
  <si>
    <t>Активи за форвардними контрактами, які обліковуються за справедливою вартістю через прибутки/збитки</t>
  </si>
  <si>
    <t>77</t>
  </si>
  <si>
    <t>3043</t>
  </si>
  <si>
    <t>Активи за валютними своп-контрактами, які обліковуються за справедливою вартістю через прибутки/збитки</t>
  </si>
  <si>
    <t>Усього за групою 304</t>
  </si>
  <si>
    <t>Похідні фінансові активи, які обліковуються за справедливою вартістю через прибутки/збитки</t>
  </si>
  <si>
    <t>78</t>
  </si>
  <si>
    <t>Усього за розділом 30</t>
  </si>
  <si>
    <t>Цінні папери, які обліковуються за справедливою вартістю через прибутки/збитки</t>
  </si>
  <si>
    <t>80</t>
  </si>
  <si>
    <t>3402</t>
  </si>
  <si>
    <t>Запаси матеріальних цінностей у підзвітних осіб</t>
  </si>
  <si>
    <t>81</t>
  </si>
  <si>
    <t>3409</t>
  </si>
  <si>
    <t>Майно, що перейшло у власнiсть банку як заставодержателя</t>
  </si>
  <si>
    <t>Усього за групою 340</t>
  </si>
  <si>
    <t>Запаси матеріальних цінностей та необоротні активи, що утримуються з метою продажу</t>
  </si>
  <si>
    <t>82</t>
  </si>
  <si>
    <t>Усього за розділом 34</t>
  </si>
  <si>
    <t>84</t>
  </si>
  <si>
    <t>3500</t>
  </si>
  <si>
    <t>Витрати майбутніх періодів</t>
  </si>
  <si>
    <t>Усього за групою 350</t>
  </si>
  <si>
    <t>86</t>
  </si>
  <si>
    <t>3510</t>
  </si>
  <si>
    <t>Дебіторська заборгованість з придбання активiв</t>
  </si>
  <si>
    <t>87</t>
  </si>
  <si>
    <t>3519</t>
  </si>
  <si>
    <t>Дебiторська заборгованiсть за послуги</t>
  </si>
  <si>
    <t>Усього за групою 351</t>
  </si>
  <si>
    <t>Дебіторська заборгованість за господарською діяльністю банку</t>
  </si>
  <si>
    <t>89</t>
  </si>
  <si>
    <t>3521</t>
  </si>
  <si>
    <t>Відстрочений податковий актив</t>
  </si>
  <si>
    <t>90</t>
  </si>
  <si>
    <t>3522</t>
  </si>
  <si>
    <t>Дебіторська заборгованість за податками та обов'язковими платежами, крiм податку на прибуток</t>
  </si>
  <si>
    <t>Усього за групою 352</t>
  </si>
  <si>
    <t>Розрахунки за податками та обов'язковими платежами</t>
  </si>
  <si>
    <t>92</t>
  </si>
  <si>
    <t>3540</t>
  </si>
  <si>
    <t>Дебіторська заборгованість з придбання та продажу іноземної валюти та банківських металів за рахунок банку</t>
  </si>
  <si>
    <t>Усього за групою 354</t>
  </si>
  <si>
    <t>Дебіторська заборгованість за операціями банку з фінансовими інструментами</t>
  </si>
  <si>
    <t>94</t>
  </si>
  <si>
    <t>3550</t>
  </si>
  <si>
    <t>Аванси працівникам банку на витрати з відрядження</t>
  </si>
  <si>
    <t>95</t>
  </si>
  <si>
    <t>3551</t>
  </si>
  <si>
    <t>Аванси працівникам банку на господарські витрати</t>
  </si>
  <si>
    <t>Усього за групою 355</t>
  </si>
  <si>
    <t>Дебiторська заборгованіcть за розрахунками з працiвниками банку</t>
  </si>
  <si>
    <t>97</t>
  </si>
  <si>
    <t>3570</t>
  </si>
  <si>
    <t>Нараховані доходи за розрахунково-касове обслуговування </t>
  </si>
  <si>
    <t>98</t>
  </si>
  <si>
    <t>3578</t>
  </si>
  <si>
    <t>Інші нараховані доходи </t>
  </si>
  <si>
    <t>Усього за групою 357</t>
  </si>
  <si>
    <t>Iнші нараховані доходи</t>
  </si>
  <si>
    <t>100</t>
  </si>
  <si>
    <t>3590</t>
  </si>
  <si>
    <t>Резерви під нефінансову дебіторську заборгованість за операціями банку </t>
  </si>
  <si>
    <t>101</t>
  </si>
  <si>
    <t>3599</t>
  </si>
  <si>
    <t>Резерви під фінансову дебіторську заборгованість за операціями банку </t>
  </si>
  <si>
    <t>Усього за групою 359</t>
  </si>
  <si>
    <t>Резерви пiд дебіторську заборгованiсть за операцiями банку</t>
  </si>
  <si>
    <t>102</t>
  </si>
  <si>
    <t>Усього за розділом 35</t>
  </si>
  <si>
    <t>Iнші активи банку</t>
  </si>
  <si>
    <t>104</t>
  </si>
  <si>
    <t>3739</t>
  </si>
  <si>
    <t>Транзитний рахунок за іншими розрахунками</t>
  </si>
  <si>
    <t>Усього за групою 373</t>
  </si>
  <si>
    <t>Транзитні рахунки</t>
  </si>
  <si>
    <t>105</t>
  </si>
  <si>
    <t>Усього за розділом 37</t>
  </si>
  <si>
    <t>Клiринговi рахунки, суми до з'ясування та транзитні рахунки</t>
  </si>
  <si>
    <t>107</t>
  </si>
  <si>
    <t>3800</t>
  </si>
  <si>
    <t>Позиція банку щодо іноземної валюти та банківських металів</t>
  </si>
  <si>
    <t>108</t>
  </si>
  <si>
    <t>3801</t>
  </si>
  <si>
    <t>Еквівалент позиції банку щодо іноземної валюти та банківських металів</t>
  </si>
  <si>
    <t>Усього за групою 380</t>
  </si>
  <si>
    <t>109</t>
  </si>
  <si>
    <t>Усього за розділом 38</t>
  </si>
  <si>
    <t>110</t>
  </si>
  <si>
    <t>Усього за класом 3</t>
  </si>
  <si>
    <t>Операції з цінними паперами та інші активи і зобов'язання</t>
  </si>
  <si>
    <t>Клас 4</t>
  </si>
  <si>
    <t>112</t>
  </si>
  <si>
    <t>4300</t>
  </si>
  <si>
    <t>Нематеріальні активи</t>
  </si>
  <si>
    <t>113</t>
  </si>
  <si>
    <t>4309</t>
  </si>
  <si>
    <t>Накопичена амортизація нематеріальних активів</t>
  </si>
  <si>
    <t>Усього за групою 430</t>
  </si>
  <si>
    <t>114</t>
  </si>
  <si>
    <t>Усього за розділом 43</t>
  </si>
  <si>
    <t>116</t>
  </si>
  <si>
    <t>4400</t>
  </si>
  <si>
    <t>Основні засоби</t>
  </si>
  <si>
    <t>117</t>
  </si>
  <si>
    <t>4409</t>
  </si>
  <si>
    <t>Знос основних засобів</t>
  </si>
  <si>
    <t>Усього за групою 440</t>
  </si>
  <si>
    <t>119</t>
  </si>
  <si>
    <t>4410</t>
  </si>
  <si>
    <t>Інвестицiйна нерухомість</t>
  </si>
  <si>
    <t>Усього за групою 441</t>
  </si>
  <si>
    <t>120</t>
  </si>
  <si>
    <t>Усього за розділом 44</t>
  </si>
  <si>
    <t>122</t>
  </si>
  <si>
    <t>4500</t>
  </si>
  <si>
    <t>Iншi необоротнi матерiальнi активи</t>
  </si>
  <si>
    <t>123</t>
  </si>
  <si>
    <t>4509</t>
  </si>
  <si>
    <t>Знос iнших необоротних матерiальних активiв</t>
  </si>
  <si>
    <t>Усього за групою 450</t>
  </si>
  <si>
    <t>124</t>
  </si>
  <si>
    <t>Усього за розділом 45</t>
  </si>
  <si>
    <t>Iнші необоротні матеріальні активи</t>
  </si>
  <si>
    <t>129</t>
  </si>
  <si>
    <t>Усього за класом 4</t>
  </si>
  <si>
    <t>Фінансові та капітальні інвестиції</t>
  </si>
  <si>
    <t>АКТИВИ усього</t>
  </si>
  <si>
    <t>ПАСИВИ</t>
  </si>
  <si>
    <t>ЗОБОВ'ЯЗАННЯ</t>
  </si>
  <si>
    <t>132</t>
  </si>
  <si>
    <t>1610</t>
  </si>
  <si>
    <t>Депозити овернайт інших банків, які обліковуються за амортизованою собівартістю</t>
  </si>
  <si>
    <t>133</t>
  </si>
  <si>
    <t>1613</t>
  </si>
  <si>
    <t>Строкові вклади (депозити) інших банків, які обліковуються за амортизованою собівартістю</t>
  </si>
  <si>
    <t>134</t>
  </si>
  <si>
    <t>1616</t>
  </si>
  <si>
    <t>Неамортизований дисконт/премія за строковими вкладами (депозитами) інших банків, які обліковуються за амортизованою собівартістю</t>
  </si>
  <si>
    <t>135</t>
  </si>
  <si>
    <t>136</t>
  </si>
  <si>
    <t>1618</t>
  </si>
  <si>
    <t>Нараховані витрати за строковими вкладами (депозитами) інших банків, які обліковуються за амортизованою собівартістю</t>
  </si>
  <si>
    <t>137</t>
  </si>
  <si>
    <t>Усього за групою 161</t>
  </si>
  <si>
    <t>Cтрокові вклади (депозити) інших банків, які обліковуються за амортизованою собівартістю</t>
  </si>
  <si>
    <t>139</t>
  </si>
  <si>
    <t>1623</t>
  </si>
  <si>
    <t>Інші кредити, що отримані від інших банків, які обліковуються за амортизованою собівартістю</t>
  </si>
  <si>
    <t>140</t>
  </si>
  <si>
    <t>1626</t>
  </si>
  <si>
    <t>Неамортизований дисконт/премія за кредитами, що отримані від інших банків, які обліковуються за амортизованою собівартістю</t>
  </si>
  <si>
    <t>141</t>
  </si>
  <si>
    <t>1628</t>
  </si>
  <si>
    <t>Нараховані витрати за кредитами, що отримані від інших банків, які обліковуються за амортизованою собівартістю</t>
  </si>
  <si>
    <t>Усього за групою 162</t>
  </si>
  <si>
    <t>Кредити, що отримані від інших банків, які обліковуються за амортизованою собівартістю</t>
  </si>
  <si>
    <t>142</t>
  </si>
  <si>
    <t>Усього за розділом 16</t>
  </si>
  <si>
    <t>Кошти інших банків</t>
  </si>
  <si>
    <t>144</t>
  </si>
  <si>
    <t>1911</t>
  </si>
  <si>
    <t>Кредиторська заборгованiсть за операціями з готiвкою</t>
  </si>
  <si>
    <t>145</t>
  </si>
  <si>
    <t>1919</t>
  </si>
  <si>
    <t>Інша кредиторська заборгованiсть за операціями з банками</t>
  </si>
  <si>
    <t>Усього за групою 191</t>
  </si>
  <si>
    <t>Кредиторська заборгованiсть за операцiями з банками</t>
  </si>
  <si>
    <t>146</t>
  </si>
  <si>
    <t>Усього за розділом 19</t>
  </si>
  <si>
    <t>147</t>
  </si>
  <si>
    <t>149</t>
  </si>
  <si>
    <t>150</t>
  </si>
  <si>
    <t>2602</t>
  </si>
  <si>
    <t>Кошти в розрахунках суб'єктів господарювання</t>
  </si>
  <si>
    <t>151</t>
  </si>
  <si>
    <t>2603</t>
  </si>
  <si>
    <t>Розподiльчi рахунки суб'єктів господарювання</t>
  </si>
  <si>
    <t>152</t>
  </si>
  <si>
    <t>2604</t>
  </si>
  <si>
    <t>Цільові кошти на вимогу суб'єктів господарювання</t>
  </si>
  <si>
    <t>153</t>
  </si>
  <si>
    <t>2608</t>
  </si>
  <si>
    <t>Нараховані витрати за коштами на вимогу суб'єктів господарювання</t>
  </si>
  <si>
    <t>155</t>
  </si>
  <si>
    <t>2610</t>
  </si>
  <si>
    <t>Строкові вклади (депозити) суб'єктів господарювання </t>
  </si>
  <si>
    <t>156</t>
  </si>
  <si>
    <t>2616</t>
  </si>
  <si>
    <t>Неамортизований дисконт/премія за строковими коштами суб'єктів господарювання</t>
  </si>
  <si>
    <t>157</t>
  </si>
  <si>
    <t>158</t>
  </si>
  <si>
    <t>2618</t>
  </si>
  <si>
    <t>Нараховані витрати за строковими коштами суб'єктів господарювання</t>
  </si>
  <si>
    <t>Усього за групою 261</t>
  </si>
  <si>
    <t>Строкові кошти суб'єктів господарювання</t>
  </si>
  <si>
    <t>160</t>
  </si>
  <si>
    <t>161</t>
  </si>
  <si>
    <t>2622</t>
  </si>
  <si>
    <t>Кошти в розрахунках фізичних осіб</t>
  </si>
  <si>
    <t>162</t>
  </si>
  <si>
    <t>2628</t>
  </si>
  <si>
    <t>Нараховані витрати за коштами на вимогу фізичних осіб </t>
  </si>
  <si>
    <t>164</t>
  </si>
  <si>
    <t>2630</t>
  </si>
  <si>
    <t>Строкові вклади (депозити) фізичних осіб </t>
  </si>
  <si>
    <t>165</t>
  </si>
  <si>
    <t>2636</t>
  </si>
  <si>
    <t>Неамортизований дисконт/премія за строковими коштами фізичних осіб</t>
  </si>
  <si>
    <t>166</t>
  </si>
  <si>
    <t>167</t>
  </si>
  <si>
    <t>2638</t>
  </si>
  <si>
    <t>Нараховані витрати за строковими коштами фізичних осіб </t>
  </si>
  <si>
    <t>Усього за групою 263</t>
  </si>
  <si>
    <t>Строкові кошти фізичних осіб</t>
  </si>
  <si>
    <t>169</t>
  </si>
  <si>
    <t>170</t>
  </si>
  <si>
    <t>2651</t>
  </si>
  <si>
    <t>Строкові вклади (депозити) небанківських фінансових установ</t>
  </si>
  <si>
    <t>171</t>
  </si>
  <si>
    <t>2656</t>
  </si>
  <si>
    <t>Неамортизований дисконт/премія за строковими коштами небанківських фінансових установ</t>
  </si>
  <si>
    <t>172</t>
  </si>
  <si>
    <t>173</t>
  </si>
  <si>
    <t>2658</t>
  </si>
  <si>
    <t>Нараховані витрати за коштами небанківських фінансових установ </t>
  </si>
  <si>
    <t>174</t>
  </si>
  <si>
    <t>176</t>
  </si>
  <si>
    <t>2701</t>
  </si>
  <si>
    <t>Кредити, що отримані від міжнародних та інших організацій, які обліковуються за амортизованою собівартістю</t>
  </si>
  <si>
    <t>177</t>
  </si>
  <si>
    <t>2706</t>
  </si>
  <si>
    <t>Неамортизований дисконт/премія за кредитами, що отримані від міжнародних та інших організацій, які обліковуються за амортизованою собівартістю</t>
  </si>
  <si>
    <t>178</t>
  </si>
  <si>
    <t>2708</t>
  </si>
  <si>
    <t>Нараховані витрати за кредитами, що отримані від міжнародних та інших організацій, які обліковуються за амортизованою собівартістю</t>
  </si>
  <si>
    <t>Усього за групою 270</t>
  </si>
  <si>
    <t>179</t>
  </si>
  <si>
    <t>Усього за розділом 27</t>
  </si>
  <si>
    <t>Кредити, що отримані від міжнародних та інших організацій</t>
  </si>
  <si>
    <t>181</t>
  </si>
  <si>
    <t>2900</t>
  </si>
  <si>
    <t>Кредиторська заборгованість за операціями з купівлі-продажу іноземної валюти, банкiвських та дорогоцiнних металiв для клiєнтiв банку</t>
  </si>
  <si>
    <t>182</t>
  </si>
  <si>
    <t>2902</t>
  </si>
  <si>
    <t>Кредиторська заборгованість за прийняті платежі</t>
  </si>
  <si>
    <t>183</t>
  </si>
  <si>
    <t>2903</t>
  </si>
  <si>
    <t>Кошти клієнтів банку за недiючими рахунками</t>
  </si>
  <si>
    <t>184</t>
  </si>
  <si>
    <t>2909</t>
  </si>
  <si>
    <t>Iнша кредиторська заборгованість за операціями з клієнтами банку</t>
  </si>
  <si>
    <t>Усього за групою 290</t>
  </si>
  <si>
    <t>Кредиторська заборгованість за операціями з клієнтами банку</t>
  </si>
  <si>
    <t>186</t>
  </si>
  <si>
    <t>187</t>
  </si>
  <si>
    <t>188</t>
  </si>
  <si>
    <t>190</t>
  </si>
  <si>
    <t>3351</t>
  </si>
  <si>
    <t>Зобов'язання за форвардними контрактами, які обліковуються за справедливою вартістю через прибутки/збитки</t>
  </si>
  <si>
    <t>191</t>
  </si>
  <si>
    <t>3353</t>
  </si>
  <si>
    <t>Зобов'язання за валютними своп-контрактами, які обліковуються за справедливою вартістю через прибутки/збитки</t>
  </si>
  <si>
    <t>Усього за групою 335</t>
  </si>
  <si>
    <t>Похідні фінансові зобов'язання, які обліковуються за справедливою вартістю через прибутки/збитки</t>
  </si>
  <si>
    <t>192</t>
  </si>
  <si>
    <t>Усього за розділом 33</t>
  </si>
  <si>
    <t>Цінні папери власного боргу та похідні фінансові зобов'язання</t>
  </si>
  <si>
    <t>194</t>
  </si>
  <si>
    <t>3600</t>
  </si>
  <si>
    <t>Доходи майбутніх періодів</t>
  </si>
  <si>
    <t>Усього за групою 360</t>
  </si>
  <si>
    <t>196</t>
  </si>
  <si>
    <t>3615</t>
  </si>
  <si>
    <t>Зобов'язання орендаря з лізингу (оренди)</t>
  </si>
  <si>
    <t>197</t>
  </si>
  <si>
    <t>Усього за групою 361</t>
  </si>
  <si>
    <t>Кредиторська заборгованість за господарською діяльністю банку</t>
  </si>
  <si>
    <t>199</t>
  </si>
  <si>
    <t>3620</t>
  </si>
  <si>
    <t>Кредиторська заборгованість за податком на прибуток</t>
  </si>
  <si>
    <t>200</t>
  </si>
  <si>
    <t>3622</t>
  </si>
  <si>
    <t>Кредиторська заборгованість за податками та обов'язковими платежами, крiм податку на прибуток</t>
  </si>
  <si>
    <t>201</t>
  </si>
  <si>
    <t>3623</t>
  </si>
  <si>
    <t>Кредиторська заборгованість за зборами до Фонду гарантування вкладiв фiзичних осiб</t>
  </si>
  <si>
    <t>Усього за групою 362</t>
  </si>
  <si>
    <t>203</t>
  </si>
  <si>
    <t>3640</t>
  </si>
  <si>
    <t>Кредиторська заборгованість з придбання та продажу іноземної валюти та банківських металів за рахунок банку</t>
  </si>
  <si>
    <t>204</t>
  </si>
  <si>
    <t>3648</t>
  </si>
  <si>
    <t>Кредиторська заборгованість за операціями з іншими фінансовими інструментами</t>
  </si>
  <si>
    <t>Усього за групою 364</t>
  </si>
  <si>
    <t>Кредиторська заборгованість за операціями банку з фінансовими інструментами</t>
  </si>
  <si>
    <t>206</t>
  </si>
  <si>
    <t>3650</t>
  </si>
  <si>
    <t>Заборгованість працівникам банку на відрядження</t>
  </si>
  <si>
    <t>207</t>
  </si>
  <si>
    <t>3651</t>
  </si>
  <si>
    <t>Заборгованість працівникам банку на господарські витрати</t>
  </si>
  <si>
    <t>208</t>
  </si>
  <si>
    <t>3652</t>
  </si>
  <si>
    <t>Нарахування працівникам банку за заробітною платою</t>
  </si>
  <si>
    <t>209</t>
  </si>
  <si>
    <t>3653</t>
  </si>
  <si>
    <t>Утримання з працівників банку на користь третіх осіб</t>
  </si>
  <si>
    <t>210</t>
  </si>
  <si>
    <t>3658</t>
  </si>
  <si>
    <t>Забезпечення оплати вiдпусток</t>
  </si>
  <si>
    <t>Усього за групою 365</t>
  </si>
  <si>
    <t>Кредиторська заборгованість за розрахунками з працівниками банку</t>
  </si>
  <si>
    <t>212</t>
  </si>
  <si>
    <t>3660</t>
  </si>
  <si>
    <t>Субординований борг банку</t>
  </si>
  <si>
    <t>213</t>
  </si>
  <si>
    <t>3666</t>
  </si>
  <si>
    <t>Неамортизований дисконт/премія за субординованим боргом</t>
  </si>
  <si>
    <t>214</t>
  </si>
  <si>
    <t>3668</t>
  </si>
  <si>
    <t>Нараховані витрати за субординованим боргом </t>
  </si>
  <si>
    <t>Усього за групою 366</t>
  </si>
  <si>
    <t>216</t>
  </si>
  <si>
    <t>3678</t>
  </si>
  <si>
    <t>Інші нараховані витрати </t>
  </si>
  <si>
    <t>Усього за групою 367</t>
  </si>
  <si>
    <t>Iнші нараховані витрати</t>
  </si>
  <si>
    <t>218</t>
  </si>
  <si>
    <t>3690</t>
  </si>
  <si>
    <t>Резерви за наданими фінансовими гарантіями</t>
  </si>
  <si>
    <t>219</t>
  </si>
  <si>
    <t>3692</t>
  </si>
  <si>
    <t>Резерви за кредитними зобов'язаннями</t>
  </si>
  <si>
    <t>Усього за групою 369</t>
  </si>
  <si>
    <t>Банківські резерви під фінансові та нефінансові зобов'язання</t>
  </si>
  <si>
    <t>220</t>
  </si>
  <si>
    <t>Усього за розділом 36</t>
  </si>
  <si>
    <t>Iнші пасиви банку</t>
  </si>
  <si>
    <t>222</t>
  </si>
  <si>
    <t>3720</t>
  </si>
  <si>
    <t>Кредитові суми до з'ясування</t>
  </si>
  <si>
    <t>Усього за групою 372</t>
  </si>
  <si>
    <t>227</t>
  </si>
  <si>
    <t>228</t>
  </si>
  <si>
    <t>229</t>
  </si>
  <si>
    <t>230</t>
  </si>
  <si>
    <t>ЗОБОВ'ЯЗАННЯ усього</t>
  </si>
  <si>
    <t>КАПIТАЛ</t>
  </si>
  <si>
    <t>Клас 5</t>
  </si>
  <si>
    <t>233</t>
  </si>
  <si>
    <t>5000</t>
  </si>
  <si>
    <t>Статутний капітал банку</t>
  </si>
  <si>
    <t>234</t>
  </si>
  <si>
    <t>5004</t>
  </si>
  <si>
    <t>Незареєстрований статутний капітал</t>
  </si>
  <si>
    <t>Усього за групою 500</t>
  </si>
  <si>
    <t>Статутний капiтал банку</t>
  </si>
  <si>
    <t>236</t>
  </si>
  <si>
    <t>5010</t>
  </si>
  <si>
    <t>Емісійні різниці</t>
  </si>
  <si>
    <t>237</t>
  </si>
  <si>
    <t>5011</t>
  </si>
  <si>
    <t>Операції з акціонерами (власниками)</t>
  </si>
  <si>
    <t>Усього за групою 501</t>
  </si>
  <si>
    <t>Емiсiйнi рiзницi та додаткові внески</t>
  </si>
  <si>
    <t>239</t>
  </si>
  <si>
    <t>5021</t>
  </si>
  <si>
    <t>Резервнi фонди</t>
  </si>
  <si>
    <t>Усього за групою 502</t>
  </si>
  <si>
    <t>Загальнi резерви та фонди банку</t>
  </si>
  <si>
    <t>241</t>
  </si>
  <si>
    <t>5030</t>
  </si>
  <si>
    <t>Нерозподілені прибутки минулих років</t>
  </si>
  <si>
    <t>242</t>
  </si>
  <si>
    <t>5031</t>
  </si>
  <si>
    <t>Непокриті збитки минулих років</t>
  </si>
  <si>
    <t>Усього за групою 503</t>
  </si>
  <si>
    <t>Результати минулих рокiв</t>
  </si>
  <si>
    <t>244</t>
  </si>
  <si>
    <t>5040</t>
  </si>
  <si>
    <t>Прибуток звітного року </t>
  </si>
  <si>
    <t>Усього за групою 504</t>
  </si>
  <si>
    <t>Результати звітного року</t>
  </si>
  <si>
    <t>245</t>
  </si>
  <si>
    <t>Усього за розділом 50</t>
  </si>
  <si>
    <t>Статутний капiтал та iншi фонди банку</t>
  </si>
  <si>
    <t>247</t>
  </si>
  <si>
    <t>5105</t>
  </si>
  <si>
    <t>Результати коригування вартості фінансових інструментів під час первісного визнання</t>
  </si>
  <si>
    <t>Усього за групою 510</t>
  </si>
  <si>
    <t>Результати переоцiнки</t>
  </si>
  <si>
    <t>248</t>
  </si>
  <si>
    <t>Усього за розділом 51</t>
  </si>
  <si>
    <t>250</t>
  </si>
  <si>
    <t>5999</t>
  </si>
  <si>
    <t>Результат поточного року</t>
  </si>
  <si>
    <t>Усього за групою 599</t>
  </si>
  <si>
    <t>599</t>
  </si>
  <si>
    <t>251</t>
  </si>
  <si>
    <t>Усього за розділом 59</t>
  </si>
  <si>
    <t xml:space="preserve">Результат поточного року                                                            </t>
  </si>
  <si>
    <t>252</t>
  </si>
  <si>
    <t>Усього за класом 5</t>
  </si>
  <si>
    <t>Капiтал банку</t>
  </si>
  <si>
    <t>КАПIТАЛ усього</t>
  </si>
  <si>
    <t>ПАСИВИ усього</t>
  </si>
  <si>
    <t>РАХУНКИ ДОХОДIВ ТА ВИТРАТ</t>
  </si>
  <si>
    <t>ДОХОДИ</t>
  </si>
  <si>
    <t>Клас 6</t>
  </si>
  <si>
    <t>256</t>
  </si>
  <si>
    <t>6010</t>
  </si>
  <si>
    <t>Процентні доходи за коштами на вимогу, що розміщені в інших банках, які обліковуються за амортизованою собівартістю</t>
  </si>
  <si>
    <t>257</t>
  </si>
  <si>
    <t>258</t>
  </si>
  <si>
    <t>6011</t>
  </si>
  <si>
    <t>Процентні доходи за депозитами овернайт, що розміщені в інших банках, які обліковуються за амортизованою собівартістю</t>
  </si>
  <si>
    <t>259</t>
  </si>
  <si>
    <t>6012</t>
  </si>
  <si>
    <t>Процентні доходи за строковими вкладами (депозитами), що розміщені в інших банках, які обліковуються за амортизованою собівартістю</t>
  </si>
  <si>
    <t>260</t>
  </si>
  <si>
    <t>6013</t>
  </si>
  <si>
    <t>Процентні доходи за іншими кредитами, що надані іншим банкам, які обліковуються за амортизованою собівартістю</t>
  </si>
  <si>
    <t>261</t>
  </si>
  <si>
    <t>6014</t>
  </si>
  <si>
    <t>Процентні доходи за кредитами овернайт, що надані іншим банкам, які обліковуються за амортизованою собівартістю</t>
  </si>
  <si>
    <t>262</t>
  </si>
  <si>
    <t>Усього за групою 601</t>
  </si>
  <si>
    <t>Процентнi доходи за коштами, що розмiщенi в iнших банках</t>
  </si>
  <si>
    <t>264</t>
  </si>
  <si>
    <t>6020</t>
  </si>
  <si>
    <t>Процентні доходи за кредитами овердрафт, що надані суб'єктам господарювання, які обліковуються за амортизованою собівартістю</t>
  </si>
  <si>
    <t>265</t>
  </si>
  <si>
    <t>266</t>
  </si>
  <si>
    <t>6025</t>
  </si>
  <si>
    <t>Процентні доходи за кредитами в поточну діяльність, що надані суб'єктам господарювання, які обліковуються за амортизованою собівартістю</t>
  </si>
  <si>
    <t>267</t>
  </si>
  <si>
    <t>268</t>
  </si>
  <si>
    <t>6027</t>
  </si>
  <si>
    <t>Процентні доходи за іпотечними кредитами, що надані суб'єктам господарювання, які обліковуються за амортизованою собівартістю</t>
  </si>
  <si>
    <t>269</t>
  </si>
  <si>
    <t>Усього за групою 602</t>
  </si>
  <si>
    <t>Процентнi доходи за кредитами, що наданi суб'єктам господарювання, які обліковуються за амортизованою собівартістю</t>
  </si>
  <si>
    <t>271</t>
  </si>
  <si>
    <t>6033</t>
  </si>
  <si>
    <t>Процентні доходи за придбаними (створеними) знеціненими кредитами в поточну діяльність, що надані суб'єктам господарювання, які обліковуються за амортизованою собівартістю</t>
  </si>
  <si>
    <t>272</t>
  </si>
  <si>
    <t>Усього за групою 603</t>
  </si>
  <si>
    <t>Процентні доходи за придбаними (створеними) знеціненими кредитами, що надані суб'єктам господарювання, які обліковуються за амортизованою собівартістю</t>
  </si>
  <si>
    <t>274</t>
  </si>
  <si>
    <t>6052</t>
  </si>
  <si>
    <t>Процентні доходи за кредитами на поточні потреби, що надані фізичним особам, які обліковуються за амортизованою собівартістю</t>
  </si>
  <si>
    <t>275</t>
  </si>
  <si>
    <t>Усього за групою 605</t>
  </si>
  <si>
    <t>Процентні доходи за кредитами, що надані фізичним особам, які обліковуються за амортизованою собівартістю</t>
  </si>
  <si>
    <t>276</t>
  </si>
  <si>
    <t>Усього за розділом 60</t>
  </si>
  <si>
    <t>Процентнi доходи</t>
  </si>
  <si>
    <t>278</t>
  </si>
  <si>
    <t>6128</t>
  </si>
  <si>
    <t>Процентні доходи за депозитними сертифікатами Національного банку України, розміщеними в банках України, які обліковуються за амортизованою собівартістю</t>
  </si>
  <si>
    <t>279</t>
  </si>
  <si>
    <t>Усього за групою 612</t>
  </si>
  <si>
    <t>Процентні доходи за операціями з цінними паперами</t>
  </si>
  <si>
    <t>280</t>
  </si>
  <si>
    <t>Усього за розділом 61</t>
  </si>
  <si>
    <t>Процентні доходи</t>
  </si>
  <si>
    <t>282</t>
  </si>
  <si>
    <t>6204</t>
  </si>
  <si>
    <t>Результат від переоцінки іноземної валюти та банківських металів</t>
  </si>
  <si>
    <t>283</t>
  </si>
  <si>
    <t>284</t>
  </si>
  <si>
    <t>6206</t>
  </si>
  <si>
    <t>Результат від переоцінки форвардних контрактів</t>
  </si>
  <si>
    <t>285</t>
  </si>
  <si>
    <t>6208</t>
  </si>
  <si>
    <t>Результат від переоцінки валютних своп-контрактів</t>
  </si>
  <si>
    <t>Усього за групою 620</t>
  </si>
  <si>
    <t>Результат вiд переоцінки</t>
  </si>
  <si>
    <t>287</t>
  </si>
  <si>
    <t>6214</t>
  </si>
  <si>
    <t>Результат від операцій купівлі-продажу іноземної валюти та банківських металів</t>
  </si>
  <si>
    <t>288</t>
  </si>
  <si>
    <t>289</t>
  </si>
  <si>
    <t>6216</t>
  </si>
  <si>
    <t>Результат від операцій купівлі-продажу форвардних контрактів</t>
  </si>
  <si>
    <t>290</t>
  </si>
  <si>
    <t>291</t>
  </si>
  <si>
    <t>6218</t>
  </si>
  <si>
    <t>Результат від операцій купівлі-продажу валютних своп-контрактів</t>
  </si>
  <si>
    <t>292</t>
  </si>
  <si>
    <t>Усього за групою 621</t>
  </si>
  <si>
    <t>Результат від операцій купівлі-продажу</t>
  </si>
  <si>
    <t>293</t>
  </si>
  <si>
    <t>Усього за розділом 62</t>
  </si>
  <si>
    <t>Результат вiд переоцінки та від операцiй купівлі-продажу</t>
  </si>
  <si>
    <t>295</t>
  </si>
  <si>
    <t>6320</t>
  </si>
  <si>
    <t>Дохід від модифікації фінансових активів</t>
  </si>
  <si>
    <t>Усього за групою 632</t>
  </si>
  <si>
    <t>297</t>
  </si>
  <si>
    <t>6397</t>
  </si>
  <si>
    <t>Штрафи, пені, що отримані банком</t>
  </si>
  <si>
    <t>298</t>
  </si>
  <si>
    <t>6399</t>
  </si>
  <si>
    <t>Iнші операційні доходи</t>
  </si>
  <si>
    <t>Усього за групою 639</t>
  </si>
  <si>
    <t>Iншi операцiйнi доходи</t>
  </si>
  <si>
    <t>299</t>
  </si>
  <si>
    <t>Усього за розділом 63</t>
  </si>
  <si>
    <t>301</t>
  </si>
  <si>
    <t>6490</t>
  </si>
  <si>
    <t>Позитивний результат від продажу нематерiальних активiв та основних засобів</t>
  </si>
  <si>
    <t>Усього за групою 649</t>
  </si>
  <si>
    <t>Iншi доходи</t>
  </si>
  <si>
    <t>302</t>
  </si>
  <si>
    <t>Усього за розділом 64</t>
  </si>
  <si>
    <t>304</t>
  </si>
  <si>
    <t>6500</t>
  </si>
  <si>
    <t>Комісійні доходи від розрахунково-касового обслуговування банків</t>
  </si>
  <si>
    <t>305</t>
  </si>
  <si>
    <t>6509</t>
  </si>
  <si>
    <t>Інші комісійні доходи за операціями з банками</t>
  </si>
  <si>
    <t>Усього за групою 650</t>
  </si>
  <si>
    <t>Комісійні доходи за операціями з банками</t>
  </si>
  <si>
    <t>307</t>
  </si>
  <si>
    <t>6510</t>
  </si>
  <si>
    <t>Комісійні доходи від розрахунково-касового обслуговування клієнтів</t>
  </si>
  <si>
    <t>308</t>
  </si>
  <si>
    <t>6511</t>
  </si>
  <si>
    <t>Комісійні доходи від кредитного обслуговування клієнтів</t>
  </si>
  <si>
    <t>309</t>
  </si>
  <si>
    <t>6514</t>
  </si>
  <si>
    <t>Комісійні доходи за операціями на валютному ринку та ринку банківських металів для клієнтів</t>
  </si>
  <si>
    <t>310</t>
  </si>
  <si>
    <t>6518</t>
  </si>
  <si>
    <t>Комісійні доходи за позабалансовими операціями з клієнтами</t>
  </si>
  <si>
    <t>311</t>
  </si>
  <si>
    <t>6519</t>
  </si>
  <si>
    <t>Інші комісійні доходи за операціями з клієнтами</t>
  </si>
  <si>
    <t>Усього за групою 651</t>
  </si>
  <si>
    <t>Комісійні доходи за операціями з клієнтами</t>
  </si>
  <si>
    <t>312</t>
  </si>
  <si>
    <t>Усього за розділом 65</t>
  </si>
  <si>
    <t>Комісійні доходи</t>
  </si>
  <si>
    <t>313</t>
  </si>
  <si>
    <t>Усього за класом 6</t>
  </si>
  <si>
    <t>Доходи</t>
  </si>
  <si>
    <t>ДОХОДИ усього</t>
  </si>
  <si>
    <t>ВИТРАТИ</t>
  </si>
  <si>
    <t>Клас 7</t>
  </si>
  <si>
    <t>316</t>
  </si>
  <si>
    <t>7011</t>
  </si>
  <si>
    <t>Процентні витрати за депозитами овернайт інших банків</t>
  </si>
  <si>
    <t>317</t>
  </si>
  <si>
    <t>7012</t>
  </si>
  <si>
    <t>Процентні витрати за строковими вкладами (депозитами) інших банків</t>
  </si>
  <si>
    <t>318</t>
  </si>
  <si>
    <t>7014</t>
  </si>
  <si>
    <t>Процентні витрати за кредитами овернайт, що отриманi вiд інших банків</t>
  </si>
  <si>
    <t>319</t>
  </si>
  <si>
    <t>7017</t>
  </si>
  <si>
    <t>Процентні витрати за іншими кредитами, що отримані від інших банків</t>
  </si>
  <si>
    <t>Усього за групою 701</t>
  </si>
  <si>
    <t>Процентнi витрати за коштами, що отриманi вiд iнших банкiв</t>
  </si>
  <si>
    <t>321</t>
  </si>
  <si>
    <t>7020</t>
  </si>
  <si>
    <t>Процентні витрати за коштами на вимогу суб'єктів господарювання, які обліковуються за амортизованою собівартістю </t>
  </si>
  <si>
    <t>322</t>
  </si>
  <si>
    <t>7021</t>
  </si>
  <si>
    <t>Процентні витрати за строковими коштами суб'єктів господарювання, які обліковуються за амортизованою собівартістю </t>
  </si>
  <si>
    <t>323</t>
  </si>
  <si>
    <t>7028</t>
  </si>
  <si>
    <t>Процентні витрати за орендним зобов'язанням орендаря </t>
  </si>
  <si>
    <t>Усього за групою 702</t>
  </si>
  <si>
    <t>Процентнi витрати за операцiями iз суб'єктами господарювання, які обліковуються за амортизованою собівартістю</t>
  </si>
  <si>
    <t>325</t>
  </si>
  <si>
    <t>7040</t>
  </si>
  <si>
    <t>Процентнi витрати за коштами на вимогу фiзичних осiб</t>
  </si>
  <si>
    <t>326</t>
  </si>
  <si>
    <t>7041</t>
  </si>
  <si>
    <t>Процентнi витрати за строковими коштами фiзичних осiб</t>
  </si>
  <si>
    <t>Усього за групою 704</t>
  </si>
  <si>
    <t>Процентнi витрати за операцiями з фiзичними особами</t>
  </si>
  <si>
    <t>328</t>
  </si>
  <si>
    <t>7060</t>
  </si>
  <si>
    <t>Процентні витрати за кредитами, що отримані від міжнародних та інших організацій</t>
  </si>
  <si>
    <t>Усього за групою 706</t>
  </si>
  <si>
    <t>Процентнi витрати за кредитами, що отримані від міжнародних та інших організацій</t>
  </si>
  <si>
    <t>330</t>
  </si>
  <si>
    <t>7070</t>
  </si>
  <si>
    <t>Процентнi витрати за коштами на вимогу небанківських фінансових установ</t>
  </si>
  <si>
    <t>331</t>
  </si>
  <si>
    <t>7071</t>
  </si>
  <si>
    <t>Процентнi витрати за строковими коштами небанківських фінансових установ</t>
  </si>
  <si>
    <t>Усього за групою 707</t>
  </si>
  <si>
    <t>Процентнi витрати за операцiями з небанківськими фінансовими установами</t>
  </si>
  <si>
    <t>332</t>
  </si>
  <si>
    <t>Усього за розділом 70</t>
  </si>
  <si>
    <t>Процентнi витрати</t>
  </si>
  <si>
    <t>334</t>
  </si>
  <si>
    <t>7140</t>
  </si>
  <si>
    <t>Процентні витрати за субординованим боргом</t>
  </si>
  <si>
    <t>Усього за групою 714</t>
  </si>
  <si>
    <t>Інші процентні витрати</t>
  </si>
  <si>
    <t>335</t>
  </si>
  <si>
    <t>Усього за розділом 71</t>
  </si>
  <si>
    <t>337</t>
  </si>
  <si>
    <t>7300</t>
  </si>
  <si>
    <t>Витрати на СЕП</t>
  </si>
  <si>
    <t>338</t>
  </si>
  <si>
    <t>7301</t>
  </si>
  <si>
    <t>Витрати на інші системи банківського зв'язку</t>
  </si>
  <si>
    <t>Усього за групою 730</t>
  </si>
  <si>
    <t>Витрати на телекомунікації</t>
  </si>
  <si>
    <t>340</t>
  </si>
  <si>
    <t>7320</t>
  </si>
  <si>
    <t>Витрати від модифікації фінансових активів</t>
  </si>
  <si>
    <t>Усього за групою 732</t>
  </si>
  <si>
    <t>342</t>
  </si>
  <si>
    <t>7391</t>
  </si>
  <si>
    <t>Витрати на інкасацію та перевезення цінностей</t>
  </si>
  <si>
    <t>343</t>
  </si>
  <si>
    <t>7395</t>
  </si>
  <si>
    <t>Витрати на лiзинг (оренду)</t>
  </si>
  <si>
    <t>344</t>
  </si>
  <si>
    <t>7396</t>
  </si>
  <si>
    <t>Витрати за отриманими консультаційними послугами фінансового характеру</t>
  </si>
  <si>
    <t>345</t>
  </si>
  <si>
    <t>7399</t>
  </si>
  <si>
    <t>Iнші операційні витрати</t>
  </si>
  <si>
    <t>Усього за групою 739</t>
  </si>
  <si>
    <t>Iншi операцiйнi витрати</t>
  </si>
  <si>
    <t>346</t>
  </si>
  <si>
    <t>Усього за розділом 73</t>
  </si>
  <si>
    <t>348</t>
  </si>
  <si>
    <t>7400</t>
  </si>
  <si>
    <t>Основна і додаткова заробітна плата</t>
  </si>
  <si>
    <t>349</t>
  </si>
  <si>
    <t>7401</t>
  </si>
  <si>
    <t>Єдиний внесок на загальнообов'язкове державне соціальне страхування</t>
  </si>
  <si>
    <t>350</t>
  </si>
  <si>
    <t>7409</t>
  </si>
  <si>
    <t>Iнші витрати на утримання персоналу</t>
  </si>
  <si>
    <t>Усього за групою 740</t>
  </si>
  <si>
    <t>Витрати на утримання персоналу</t>
  </si>
  <si>
    <t>352</t>
  </si>
  <si>
    <t>7411</t>
  </si>
  <si>
    <t>Податок на землю</t>
  </si>
  <si>
    <t>353</t>
  </si>
  <si>
    <t>7418</t>
  </si>
  <si>
    <t>Вiдрахування до Фонду гарантування вкладiв фiзичних осiб</t>
  </si>
  <si>
    <t>Усього за групою 741</t>
  </si>
  <si>
    <t>Сплата податкiв та iнших обов'язкових платежiв, крiм податку на прибуток</t>
  </si>
  <si>
    <t>355</t>
  </si>
  <si>
    <t>7420</t>
  </si>
  <si>
    <t>Витрати на утримання власних основних засобiв i нематерiальних активiв</t>
  </si>
  <si>
    <t>356</t>
  </si>
  <si>
    <t>7421</t>
  </si>
  <si>
    <t>Витрати на утримання необоротних активiв, що отриманi в лiзинг (оренду)</t>
  </si>
  <si>
    <t>357</t>
  </si>
  <si>
    <t>7423</t>
  </si>
  <si>
    <t>Амортизація</t>
  </si>
  <si>
    <t>358</t>
  </si>
  <si>
    <t>7424</t>
  </si>
  <si>
    <t>Амортизація активів з права користування</t>
  </si>
  <si>
    <t>Усього за групою 742</t>
  </si>
  <si>
    <t>Витрати на утримання основних засобiв i нематерiальних активiв</t>
  </si>
  <si>
    <t>360</t>
  </si>
  <si>
    <t>7430</t>
  </si>
  <si>
    <t>Витрати на комунальні послуги</t>
  </si>
  <si>
    <t>361</t>
  </si>
  <si>
    <t>7431</t>
  </si>
  <si>
    <t>Господарські витрати</t>
  </si>
  <si>
    <t>362</t>
  </si>
  <si>
    <t>7432</t>
  </si>
  <si>
    <t>Витрати на охорону</t>
  </si>
  <si>
    <t>363</t>
  </si>
  <si>
    <t>7433</t>
  </si>
  <si>
    <t>Iншi експлуатацiйнi витрати</t>
  </si>
  <si>
    <t>Усього за групою 743</t>
  </si>
  <si>
    <t>Iншi експлуатацiйнi та господарські витрати</t>
  </si>
  <si>
    <t>365</t>
  </si>
  <si>
    <t>7450</t>
  </si>
  <si>
    <t>Поштово-телефонні витрати</t>
  </si>
  <si>
    <t>366</t>
  </si>
  <si>
    <t>7452</t>
  </si>
  <si>
    <t>Витрати на відрядження</t>
  </si>
  <si>
    <t>367</t>
  </si>
  <si>
    <t>7454</t>
  </si>
  <si>
    <t>Представницькі витрати</t>
  </si>
  <si>
    <t>368</t>
  </si>
  <si>
    <t>7455</t>
  </si>
  <si>
    <t>Витрати на маркетинг і рекламу </t>
  </si>
  <si>
    <t>369</t>
  </si>
  <si>
    <t>7456</t>
  </si>
  <si>
    <t>Спонсорство та доброчинність</t>
  </si>
  <si>
    <t>370</t>
  </si>
  <si>
    <t>7457</t>
  </si>
  <si>
    <t>Iнші адміністративні витрати</t>
  </si>
  <si>
    <t>Усього за групою 745</t>
  </si>
  <si>
    <t>372</t>
  </si>
  <si>
    <t>7499</t>
  </si>
  <si>
    <t>Iнші витрати</t>
  </si>
  <si>
    <t>Усього за групою 749</t>
  </si>
  <si>
    <t>373</t>
  </si>
  <si>
    <t>Усього за розділом 74</t>
  </si>
  <si>
    <t>Загальні адміністративні витрати</t>
  </si>
  <si>
    <t>375</t>
  </si>
  <si>
    <t>7500</t>
  </si>
  <si>
    <t>Комісійні витрати на розрахунково-касове обслуговування</t>
  </si>
  <si>
    <t>376</t>
  </si>
  <si>
    <t>7501</t>
  </si>
  <si>
    <t>Комісійні витрати на кредитне обслуговування</t>
  </si>
  <si>
    <t>377</t>
  </si>
  <si>
    <t>7503</t>
  </si>
  <si>
    <t>Комісійні витрати за операціями з цінними паперами</t>
  </si>
  <si>
    <t>378</t>
  </si>
  <si>
    <t>7509</t>
  </si>
  <si>
    <t>Інші комісійні витрати</t>
  </si>
  <si>
    <t>Усього за групою 750</t>
  </si>
  <si>
    <t>Комісійні витрати</t>
  </si>
  <si>
    <t>379</t>
  </si>
  <si>
    <t>Усього за розділом 75</t>
  </si>
  <si>
    <t>381</t>
  </si>
  <si>
    <t>7701</t>
  </si>
  <si>
    <t>Відрахування в резерви під заборгованість інших банків</t>
  </si>
  <si>
    <t>382</t>
  </si>
  <si>
    <t>383</t>
  </si>
  <si>
    <t>7702</t>
  </si>
  <si>
    <t>Відрахування в резерви під заборгованість за наданими кредитами клієнтам</t>
  </si>
  <si>
    <t>384</t>
  </si>
  <si>
    <t>385</t>
  </si>
  <si>
    <t>7705</t>
  </si>
  <si>
    <t>Відрахування в резерви за нефінансовою дебіторською заборгованістю банку</t>
  </si>
  <si>
    <t>386</t>
  </si>
  <si>
    <t>7707</t>
  </si>
  <si>
    <t>Відрахування в резерви за фінансовою дебіторською заборгованістю банку</t>
  </si>
  <si>
    <t>Усього за групою 770</t>
  </si>
  <si>
    <t>Вiдрахування в резерви</t>
  </si>
  <si>
    <t>387</t>
  </si>
  <si>
    <t>Усього за розділом 77</t>
  </si>
  <si>
    <t>389</t>
  </si>
  <si>
    <t>7900</t>
  </si>
  <si>
    <t>Податок на прибуток</t>
  </si>
  <si>
    <t>Усього за групою 790</t>
  </si>
  <si>
    <t>390</t>
  </si>
  <si>
    <t>Усього за розділом 79</t>
  </si>
  <si>
    <t>391</t>
  </si>
  <si>
    <t>Усього за класом 7</t>
  </si>
  <si>
    <t>Витрати</t>
  </si>
  <si>
    <t>ВИТРАТИ усього</t>
  </si>
  <si>
    <t>Результат поточного року (доходи мінус витрати) усього</t>
  </si>
  <si>
    <t>ПОЗАБАЛАНСОВI РАХУНКИ</t>
  </si>
  <si>
    <t>Позабалансовi А</t>
  </si>
  <si>
    <t>Позабалансовi 90-98 А</t>
  </si>
  <si>
    <t>Клас 9</t>
  </si>
  <si>
    <t>395</t>
  </si>
  <si>
    <t>9000</t>
  </si>
  <si>
    <t>Надані гарантії</t>
  </si>
  <si>
    <t>Усього за групою 900</t>
  </si>
  <si>
    <t>Надані гарантії, поручительства, акредитиви та акцепти</t>
  </si>
  <si>
    <t>396</t>
  </si>
  <si>
    <t>Усього за розділом 90</t>
  </si>
  <si>
    <t>Зобов'язання i вимоги за всiма видами гарантiй</t>
  </si>
  <si>
    <t>398</t>
  </si>
  <si>
    <t>9129</t>
  </si>
  <si>
    <t>Iнші зобов'язання з кредитування, що надані клієнтам</t>
  </si>
  <si>
    <t>Усього за групою 912</t>
  </si>
  <si>
    <t>Зобов'язання з кредитування, що наданi клiєнтам</t>
  </si>
  <si>
    <t>399</t>
  </si>
  <si>
    <t>Усього за розділом 91</t>
  </si>
  <si>
    <t>Зобов'язання з кредитування, що наданi та отриманi</t>
  </si>
  <si>
    <t>401</t>
  </si>
  <si>
    <t>9200</t>
  </si>
  <si>
    <t>Валюта та банківські метали до отримання за операціями спот</t>
  </si>
  <si>
    <t>402</t>
  </si>
  <si>
    <t>9202</t>
  </si>
  <si>
    <t>Валюта та банківські метали до отримання за форвардними контрактами, які обліковуються за справедливою вартістю через прибутки/збитки</t>
  </si>
  <si>
    <t>403</t>
  </si>
  <si>
    <t>9208</t>
  </si>
  <si>
    <t>Вимоги щодо отримання валюти за валютними своп-контрактами</t>
  </si>
  <si>
    <t>Усього за групою 920</t>
  </si>
  <si>
    <t>Валюта та банківські метали до отримання</t>
  </si>
  <si>
    <t>404</t>
  </si>
  <si>
    <t>Усього за розділом 92</t>
  </si>
  <si>
    <t>Зобов'язання і вимоги за операцiями з валютою та банкiвськими металами</t>
  </si>
  <si>
    <t>406</t>
  </si>
  <si>
    <t>9500</t>
  </si>
  <si>
    <t>Отримана застава</t>
  </si>
  <si>
    <t>Усього за групою 950</t>
  </si>
  <si>
    <t>408</t>
  </si>
  <si>
    <t>9520</t>
  </si>
  <si>
    <t>Земельні ділянки</t>
  </si>
  <si>
    <t>409</t>
  </si>
  <si>
    <t>9521</t>
  </si>
  <si>
    <t>Нерухоме майно житлового призначення</t>
  </si>
  <si>
    <t>410</t>
  </si>
  <si>
    <t>9523</t>
  </si>
  <si>
    <t>Iнші об'єкти нерухомого майна</t>
  </si>
  <si>
    <t>Усього за групою 952</t>
  </si>
  <si>
    <t>Iпотека</t>
  </si>
  <si>
    <t>411</t>
  </si>
  <si>
    <t>Усього за розділом 95</t>
  </si>
  <si>
    <t>Iншi зобов'язання i вимоги</t>
  </si>
  <si>
    <t>413</t>
  </si>
  <si>
    <t>9601</t>
  </si>
  <si>
    <t>Списана за рахунок спеціальних резервів заборгованість за нарахованими доходами за операціями з клієнтами</t>
  </si>
  <si>
    <t>Усього за групою 960</t>
  </si>
  <si>
    <t>Hе сплаченi в строк доходи</t>
  </si>
  <si>
    <t>415</t>
  </si>
  <si>
    <t>9611</t>
  </si>
  <si>
    <t>Списана у збиток заборгованість за кредитними операціями</t>
  </si>
  <si>
    <t>Усього за групою 961</t>
  </si>
  <si>
    <t>Списана у збиток заборгованість за активами</t>
  </si>
  <si>
    <t>416</t>
  </si>
  <si>
    <t>Усього за розділом 96</t>
  </si>
  <si>
    <t>Списана заборгованiсть та кошти до повернення</t>
  </si>
  <si>
    <t>418</t>
  </si>
  <si>
    <t>9809</t>
  </si>
  <si>
    <t>Iнші документи за розрахунковими операціями клієнтів</t>
  </si>
  <si>
    <t>Усього за групою 980</t>
  </si>
  <si>
    <t>Документи за розрахунковими операцiями</t>
  </si>
  <si>
    <t>420</t>
  </si>
  <si>
    <t>9811</t>
  </si>
  <si>
    <t>Отримані дозволи на випуск цінних паперів</t>
  </si>
  <si>
    <t>421</t>
  </si>
  <si>
    <t>9819</t>
  </si>
  <si>
    <t>Iнші цінності і документи</t>
  </si>
  <si>
    <t>Усього за групою 981</t>
  </si>
  <si>
    <t>Iншi цiнностi i документи</t>
  </si>
  <si>
    <t>423</t>
  </si>
  <si>
    <t>9820</t>
  </si>
  <si>
    <t>Бланки цінних паперів</t>
  </si>
  <si>
    <t>424</t>
  </si>
  <si>
    <t>9821</t>
  </si>
  <si>
    <t>Бланки суворого обліку</t>
  </si>
  <si>
    <t>Усього за групою 982</t>
  </si>
  <si>
    <t>Бланки цiнних паперiв та бланки суворого обліку</t>
  </si>
  <si>
    <t>426</t>
  </si>
  <si>
    <t>9830</t>
  </si>
  <si>
    <t>Документи і цінності, прийняті на інкасо</t>
  </si>
  <si>
    <t>427</t>
  </si>
  <si>
    <t>9831</t>
  </si>
  <si>
    <t>Документи і цінності, вiдправленi на інкасо</t>
  </si>
  <si>
    <t>Усього за групою 983</t>
  </si>
  <si>
    <t>Документи i цiнностi, прийнятi та вiдправленi на iнкасо</t>
  </si>
  <si>
    <t>429</t>
  </si>
  <si>
    <t>9892</t>
  </si>
  <si>
    <t>Бланки суворого обліку в підзвіті</t>
  </si>
  <si>
    <t>430</t>
  </si>
  <si>
    <t>9898</t>
  </si>
  <si>
    <t>Iнші цінності та документи в підзвіті</t>
  </si>
  <si>
    <t>Усього за групою 989</t>
  </si>
  <si>
    <t>Документи та цiнностi в пiдзвiтi та в дорозi</t>
  </si>
  <si>
    <t>431</t>
  </si>
  <si>
    <t>Усього за розділом 98</t>
  </si>
  <si>
    <t>Облiк інших цiнностей та документiв</t>
  </si>
  <si>
    <t>432</t>
  </si>
  <si>
    <t>Усього за класом 9</t>
  </si>
  <si>
    <t>Позабалансовi рахунки</t>
  </si>
  <si>
    <t>Позабалансовi 90-98 А усього</t>
  </si>
  <si>
    <t>Позабалансовi контрахунки А</t>
  </si>
  <si>
    <t>435</t>
  </si>
  <si>
    <t>9900</t>
  </si>
  <si>
    <t>Контррахунки для рахункiв роздiлiв 90-95</t>
  </si>
  <si>
    <t>Усього за групою 990</t>
  </si>
  <si>
    <t>437</t>
  </si>
  <si>
    <t>9910</t>
  </si>
  <si>
    <t>Контррахунки для рахункiв роздiлiв 96-98</t>
  </si>
  <si>
    <t>Усього за групою 991</t>
  </si>
  <si>
    <t>439</t>
  </si>
  <si>
    <t>9920</t>
  </si>
  <si>
    <t>Позабалансова позицiя банку за iноземною валютою та банкiвськими металами</t>
  </si>
  <si>
    <t>Усього за групою 992</t>
  </si>
  <si>
    <t>Усього за розділом 99</t>
  </si>
  <si>
    <t>Контррахунки та позабалансова позиція банку</t>
  </si>
  <si>
    <t>441</t>
  </si>
  <si>
    <t>414</t>
  </si>
  <si>
    <t>Позабалансовi контрахунки А усього</t>
  </si>
  <si>
    <t>Позабалансовi П</t>
  </si>
  <si>
    <t>Позабалансовi 90-98 П</t>
  </si>
  <si>
    <t>445</t>
  </si>
  <si>
    <t>9031</t>
  </si>
  <si>
    <t>Отримані гарантії</t>
  </si>
  <si>
    <t>Усього за групою 903</t>
  </si>
  <si>
    <t>Отримані гарантiї</t>
  </si>
  <si>
    <t>446</t>
  </si>
  <si>
    <t>448</t>
  </si>
  <si>
    <t>9110</t>
  </si>
  <si>
    <t>Зобов'язання з кредитування, що отримані від банків</t>
  </si>
  <si>
    <t>449</t>
  </si>
  <si>
    <t>9111</t>
  </si>
  <si>
    <t>Зобов'язання з кредитування, що отримані від міжнародних та інших фінансових організацій</t>
  </si>
  <si>
    <t>Усього за групою 911</t>
  </si>
  <si>
    <t>Зобов'язання з кредитування, що отримані вiд банкiв</t>
  </si>
  <si>
    <t>450</t>
  </si>
  <si>
    <t>452</t>
  </si>
  <si>
    <t>9210</t>
  </si>
  <si>
    <t>Валюта та банківські метали до відправлення за операціями спот</t>
  </si>
  <si>
    <t>453</t>
  </si>
  <si>
    <t>9212</t>
  </si>
  <si>
    <t>Валюта та банківські метали до відправлення за форвардними контрактами, які обліковуються за справедливою вартістю через прибутки/збитки</t>
  </si>
  <si>
    <t>454</t>
  </si>
  <si>
    <t>9218</t>
  </si>
  <si>
    <t>Зобов'язання щодо відправлення валюти за валютними своп-контрактами</t>
  </si>
  <si>
    <t>Усього за групою 921</t>
  </si>
  <si>
    <t>Валюта та банківські метали до вiдправлення</t>
  </si>
  <si>
    <t>455</t>
  </si>
  <si>
    <t>457</t>
  </si>
  <si>
    <t>9510</t>
  </si>
  <si>
    <t>Надана застава</t>
  </si>
  <si>
    <t>Усього за групою 951</t>
  </si>
  <si>
    <t>Hадана застава</t>
  </si>
  <si>
    <t>458</t>
  </si>
  <si>
    <t>459</t>
  </si>
  <si>
    <t>438</t>
  </si>
  <si>
    <t>Позабалансовi 90-98 П усього</t>
  </si>
  <si>
    <t>Позабалансовi контрахунки П</t>
  </si>
  <si>
    <t>462</t>
  </si>
  <si>
    <t>464</t>
  </si>
  <si>
    <t>466</t>
  </si>
  <si>
    <t>467</t>
  </si>
  <si>
    <t>Позабалансовi контрахунки П усього</t>
  </si>
  <si>
    <t>Позабалансовi П усього</t>
  </si>
  <si>
    <t xml:space="preserve">
(тис. грн.)</t>
  </si>
  <si>
    <t>425</t>
  </si>
  <si>
    <t>Позабалансовi А усього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</si>
</sst>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1"/>
      <color indexed="8"/>
      <name val="Arial"/>
    </font>
    <font>
      <b/>
      <u/>
      <sz val="10"/>
      <color indexed="8"/>
      <name val="Arial"/>
    </font>
    <font>
      <sz val="8"/>
      <name val="Arial"/>
    </font>
    <font>
      <b/>
      <sz val="12"/>
      <name val="Arial"/>
    </font>
    <font>
      <sz val="1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2" fillId="0" borderId="18" xfId="0" applyNumberFormat="1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right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164" fontId="22" fillId="0" borderId="10" xfId="0" applyNumberFormat="1" applyFont="1" applyFill="1" applyBorder="1" applyAlignment="1" applyProtection="1">
      <alignment horizontal="right" vertical="center" wrapText="1"/>
    </xf>
    <xf numFmtId="164" fontId="22" fillId="0" borderId="15" xfId="0" applyNumberFormat="1" applyFont="1" applyFill="1" applyBorder="1" applyAlignment="1" applyProtection="1">
      <alignment horizontal="right" vertical="center" wrapText="1"/>
    </xf>
    <xf numFmtId="0" fontId="18" fillId="0" borderId="10" xfId="0" applyNumberFormat="1" applyFont="1" applyFill="1" applyBorder="1" applyAlignment="1" applyProtection="1">
      <alignment horizontal="left" vertical="center" wrapText="1"/>
    </xf>
    <xf numFmtId="164" fontId="22" fillId="0" borderId="35" xfId="0" applyNumberFormat="1" applyFont="1" applyFill="1" applyBorder="1" applyAlignment="1" applyProtection="1">
      <alignment horizontal="right" vertical="center" wrapText="1"/>
    </xf>
    <xf numFmtId="164" fontId="22" fillId="0" borderId="34" xfId="0" applyNumberFormat="1" applyFont="1" applyFill="1" applyBorder="1" applyAlignment="1" applyProtection="1">
      <alignment horizontal="right" vertical="center" wrapText="1"/>
    </xf>
    <xf numFmtId="164" fontId="22" fillId="0" borderId="18" xfId="0" applyNumberFormat="1" applyFont="1" applyFill="1" applyBorder="1" applyAlignment="1" applyProtection="1">
      <alignment horizontal="right" vertical="center" wrapText="1"/>
    </xf>
    <xf numFmtId="0" fontId="25" fillId="0" borderId="10" xfId="0" applyNumberFormat="1" applyFont="1" applyFill="1" applyBorder="1" applyAlignment="1" applyProtection="1">
      <alignment horizontal="right" vertical="center" wrapText="1"/>
    </xf>
    <xf numFmtId="0" fontId="26" fillId="0" borderId="10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164" fontId="25" fillId="0" borderId="10" xfId="0" applyNumberFormat="1" applyFont="1" applyFill="1" applyBorder="1" applyAlignment="1" applyProtection="1">
      <alignment horizontal="right" vertical="center" wrapText="1"/>
    </xf>
    <xf numFmtId="164" fontId="25" fillId="0" borderId="15" xfId="0" applyNumberFormat="1" applyFont="1" applyFill="1" applyBorder="1" applyAlignment="1" applyProtection="1">
      <alignment horizontal="right" vertical="center" wrapText="1"/>
    </xf>
    <xf numFmtId="0" fontId="27" fillId="0" borderId="0" xfId="0" applyFont="1" applyFill="1"/>
    <xf numFmtId="0" fontId="19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right" vertical="top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21" fillId="0" borderId="17" xfId="0" applyNumberFormat="1" applyFont="1" applyFill="1" applyBorder="1" applyAlignment="1" applyProtection="1">
      <alignment horizontal="center" vertical="center" wrapText="1"/>
    </xf>
    <xf numFmtId="0" fontId="21" fillId="0" borderId="16" xfId="0" applyNumberFormat="1" applyFont="1" applyFill="1" applyBorder="1" applyAlignment="1" applyProtection="1">
      <alignment horizontal="center" vertical="center" wrapText="1"/>
    </xf>
    <xf numFmtId="0" fontId="23" fillId="0" borderId="21" xfId="0" applyNumberFormat="1" applyFont="1" applyFill="1" applyBorder="1" applyAlignment="1" applyProtection="1">
      <alignment horizontal="left" vertical="top" wrapText="1"/>
    </xf>
    <xf numFmtId="0" fontId="23" fillId="0" borderId="23" xfId="0" applyNumberFormat="1" applyFont="1" applyFill="1" applyBorder="1" applyAlignment="1" applyProtection="1">
      <alignment horizontal="left" vertical="top" wrapText="1"/>
    </xf>
    <xf numFmtId="0" fontId="23" fillId="0" borderId="22" xfId="0" applyNumberFormat="1" applyFont="1" applyFill="1" applyBorder="1" applyAlignment="1" applyProtection="1">
      <alignment horizontal="left" vertical="top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19" xfId="0" applyNumberFormat="1" applyFont="1" applyFill="1" applyBorder="1" applyAlignment="1" applyProtection="1">
      <alignment horizontal="center" vertical="center" wrapText="1"/>
    </xf>
    <xf numFmtId="0" fontId="21" fillId="0" borderId="18" xfId="0" applyNumberFormat="1" applyFont="1" applyFill="1" applyBorder="1" applyAlignment="1" applyProtection="1">
      <alignment horizontal="center" vertical="center" wrapText="1"/>
    </xf>
    <xf numFmtId="0" fontId="18" fillId="0" borderId="21" xfId="0" applyNumberFormat="1" applyFont="1" applyFill="1" applyBorder="1" applyAlignment="1" applyProtection="1">
      <alignment horizontal="left" vertical="top" wrapText="1"/>
    </xf>
    <xf numFmtId="0" fontId="18" fillId="0" borderId="23" xfId="0" applyNumberFormat="1" applyFont="1" applyFill="1" applyBorder="1" applyAlignment="1" applyProtection="1">
      <alignment horizontal="left" vertical="top" wrapText="1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23" fillId="0" borderId="20" xfId="0" applyNumberFormat="1" applyFont="1" applyFill="1" applyBorder="1" applyAlignment="1" applyProtection="1">
      <alignment horizontal="left" vertical="top" wrapText="1"/>
    </xf>
    <xf numFmtId="0" fontId="23" fillId="0" borderId="0" xfId="0" applyNumberFormat="1" applyFont="1" applyFill="1" applyBorder="1" applyAlignment="1" applyProtection="1">
      <alignment horizontal="left" vertical="top" wrapText="1"/>
    </xf>
    <xf numFmtId="0" fontId="23" fillId="0" borderId="24" xfId="0" applyNumberFormat="1" applyFont="1" applyFill="1" applyBorder="1" applyAlignment="1" applyProtection="1">
      <alignment horizontal="left" vertical="top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3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4" fillId="0" borderId="25" xfId="0" applyNumberFormat="1" applyFont="1" applyFill="1" applyBorder="1" applyAlignment="1" applyProtection="1">
      <alignment horizontal="left" vertical="center" wrapText="1"/>
    </xf>
    <xf numFmtId="0" fontId="24" fillId="0" borderId="27" xfId="0" applyNumberFormat="1" applyFont="1" applyFill="1" applyBorder="1" applyAlignment="1" applyProtection="1">
      <alignment horizontal="left" vertical="center" wrapText="1"/>
    </xf>
    <xf numFmtId="0" fontId="24" fillId="0" borderId="26" xfId="0" applyNumberFormat="1" applyFont="1" applyFill="1" applyBorder="1" applyAlignment="1" applyProtection="1">
      <alignment horizontal="left" vertical="center" wrapText="1"/>
    </xf>
    <xf numFmtId="0" fontId="24" fillId="0" borderId="28" xfId="0" applyNumberFormat="1" applyFont="1" applyFill="1" applyBorder="1" applyAlignment="1" applyProtection="1">
      <alignment horizontal="left" vertical="center" wrapText="1"/>
    </xf>
    <xf numFmtId="0" fontId="24" fillId="0" borderId="30" xfId="0" applyNumberFormat="1" applyFont="1" applyFill="1" applyBorder="1" applyAlignment="1" applyProtection="1">
      <alignment horizontal="left" vertical="center" wrapText="1"/>
    </xf>
    <xf numFmtId="0" fontId="24" fillId="0" borderId="29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left" vertical="top" wrapText="1"/>
    </xf>
    <xf numFmtId="0" fontId="20" fillId="0" borderId="11" xfId="0" applyNumberFormat="1" applyFont="1" applyFill="1" applyBorder="1" applyAlignment="1" applyProtection="1">
      <alignment horizontal="left" vertical="top" wrapText="1"/>
    </xf>
    <xf numFmtId="0" fontId="20" fillId="0" borderId="31" xfId="0" applyNumberFormat="1" applyFont="1" applyFill="1" applyBorder="1" applyAlignment="1" applyProtection="1">
      <alignment horizontal="left" vertical="top" wrapText="1"/>
    </xf>
    <xf numFmtId="0" fontId="20" fillId="0" borderId="13" xfId="0" applyNumberFormat="1" applyFont="1" applyFill="1" applyBorder="1" applyAlignment="1" applyProtection="1">
      <alignment horizontal="left" vertical="top" wrapText="1"/>
    </xf>
    <xf numFmtId="0" fontId="20" fillId="0" borderId="33" xfId="0" applyNumberFormat="1" applyFont="1" applyFill="1" applyBorder="1" applyAlignment="1" applyProtection="1">
      <alignment horizontal="left" vertical="top" wrapText="1"/>
    </xf>
    <xf numFmtId="0" fontId="20" fillId="0" borderId="32" xfId="0" applyNumberFormat="1" applyFont="1" applyFill="1" applyBorder="1" applyAlignment="1" applyProtection="1">
      <alignment horizontal="left" vertical="top" wrapText="1"/>
    </xf>
    <xf numFmtId="0" fontId="20" fillId="0" borderId="10" xfId="0" applyNumberFormat="1" applyFont="1" applyFill="1" applyBorder="1" applyAlignment="1" applyProtection="1">
      <alignment horizontal="left" vertical="top" wrapText="1"/>
    </xf>
    <xf numFmtId="0" fontId="20" fillId="0" borderId="17" xfId="0" applyNumberFormat="1" applyFont="1" applyFill="1" applyBorder="1" applyAlignment="1" applyProtection="1">
      <alignment horizontal="left" vertical="top" wrapText="1"/>
    </xf>
    <xf numFmtId="0" fontId="20" fillId="0" borderId="16" xfId="0" applyNumberFormat="1" applyFont="1" applyFill="1" applyBorder="1" applyAlignment="1" applyProtection="1">
      <alignment horizontal="left" vertical="top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4"/>
  <sheetViews>
    <sheetView tabSelected="1" workbookViewId="0">
      <selection activeCell="H509" sqref="H509"/>
    </sheetView>
  </sheetViews>
  <sheetFormatPr defaultRowHeight="15" x14ac:dyDescent="0.25"/>
  <cols>
    <col min="1" max="1" width="5.28515625" style="1" customWidth="1"/>
    <col min="2" max="2" width="31.42578125" style="1" customWidth="1"/>
    <col min="3" max="3" width="39.28515625" style="1" customWidth="1"/>
    <col min="4" max="4" width="5.5703125" style="1" customWidth="1"/>
    <col min="5" max="6" width="15.7109375" style="1" customWidth="1"/>
    <col min="7" max="7" width="17.28515625" style="1" customWidth="1"/>
    <col min="8" max="9" width="15.7109375" style="1" customWidth="1"/>
    <col min="10" max="10" width="13.140625" style="1" customWidth="1"/>
    <col min="11" max="12" width="15.7109375" style="1" customWidth="1"/>
    <col min="13" max="13" width="13.140625" style="1" customWidth="1"/>
    <col min="14" max="16384" width="9.140625" style="1"/>
  </cols>
  <sheetData>
    <row r="1" spans="1:13" ht="54.95" customHeight="1" x14ac:dyDescent="0.25">
      <c r="L1" s="22" t="s">
        <v>0</v>
      </c>
      <c r="M1" s="22"/>
    </row>
    <row r="2" spans="1:13" ht="13.7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2"/>
      <c r="M2" s="22"/>
    </row>
    <row r="3" spans="1:13" ht="13.7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4" t="s">
        <v>1136</v>
      </c>
      <c r="M3" s="24"/>
    </row>
    <row r="4" spans="1:13" ht="13.7" customHeight="1" x14ac:dyDescent="0.2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4"/>
      <c r="M4" s="24"/>
    </row>
    <row r="5" spans="1:13" ht="13.7" customHeight="1" x14ac:dyDescent="0.25">
      <c r="A5" s="26" t="s">
        <v>3</v>
      </c>
      <c r="B5" s="26" t="s">
        <v>4</v>
      </c>
      <c r="C5" s="26" t="s">
        <v>5</v>
      </c>
      <c r="D5" s="26" t="s">
        <v>6</v>
      </c>
      <c r="E5" s="29" t="s">
        <v>7</v>
      </c>
      <c r="F5" s="30"/>
      <c r="G5" s="30"/>
      <c r="H5" s="30"/>
      <c r="I5" s="30"/>
      <c r="J5" s="31"/>
      <c r="K5" s="30" t="s">
        <v>8</v>
      </c>
      <c r="L5" s="30"/>
      <c r="M5" s="31"/>
    </row>
    <row r="6" spans="1:13" ht="13.7" customHeight="1" x14ac:dyDescent="0.25">
      <c r="A6" s="27"/>
      <c r="B6" s="27"/>
      <c r="C6" s="27"/>
      <c r="D6" s="27"/>
      <c r="E6" s="27" t="s">
        <v>9</v>
      </c>
      <c r="F6" s="35"/>
      <c r="G6" s="35"/>
      <c r="H6" s="27" t="s">
        <v>10</v>
      </c>
      <c r="I6" s="35"/>
      <c r="J6" s="35"/>
      <c r="K6" s="27" t="s">
        <v>11</v>
      </c>
      <c r="L6" s="27" t="s">
        <v>12</v>
      </c>
      <c r="M6" s="36" t="s">
        <v>13</v>
      </c>
    </row>
    <row r="7" spans="1:13" ht="27.6" customHeight="1" x14ac:dyDescent="0.25">
      <c r="A7" s="28"/>
      <c r="B7" s="28"/>
      <c r="C7" s="28"/>
      <c r="D7" s="28"/>
      <c r="E7" s="2" t="s">
        <v>11</v>
      </c>
      <c r="F7" s="2" t="s">
        <v>12</v>
      </c>
      <c r="G7" s="2" t="s">
        <v>13</v>
      </c>
      <c r="H7" s="2" t="s">
        <v>11</v>
      </c>
      <c r="I7" s="2" t="s">
        <v>12</v>
      </c>
      <c r="J7" s="2" t="s">
        <v>13</v>
      </c>
      <c r="K7" s="28"/>
      <c r="L7" s="28"/>
      <c r="M7" s="37"/>
    </row>
    <row r="8" spans="1:13" ht="13.7" customHeight="1" thickBot="1" x14ac:dyDescent="0.3">
      <c r="A8" s="3" t="s">
        <v>14</v>
      </c>
      <c r="B8" s="3" t="s">
        <v>15</v>
      </c>
      <c r="C8" s="3" t="s">
        <v>16</v>
      </c>
      <c r="D8" s="3" t="s">
        <v>17</v>
      </c>
      <c r="E8" s="3" t="s">
        <v>18</v>
      </c>
      <c r="F8" s="3" t="s">
        <v>19</v>
      </c>
      <c r="G8" s="3" t="s">
        <v>20</v>
      </c>
      <c r="H8" s="3" t="s">
        <v>21</v>
      </c>
      <c r="I8" s="3" t="s">
        <v>22</v>
      </c>
      <c r="J8" s="3" t="s">
        <v>23</v>
      </c>
      <c r="K8" s="3" t="s">
        <v>24</v>
      </c>
      <c r="L8" s="3" t="s">
        <v>25</v>
      </c>
      <c r="M8" s="4" t="s">
        <v>26</v>
      </c>
    </row>
    <row r="9" spans="1:13" ht="13.7" customHeight="1" thickBot="1" x14ac:dyDescent="0.3">
      <c r="A9" s="38" t="s">
        <v>27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</row>
    <row r="10" spans="1:13" ht="2.25" customHeight="1" x14ac:dyDescent="0.25">
      <c r="A10" s="32" t="s">
        <v>28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4"/>
    </row>
    <row r="11" spans="1:13" ht="11.45" customHeight="1" thickBot="1" x14ac:dyDescent="0.3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</row>
    <row r="12" spans="1:13" ht="0.75" customHeight="1" x14ac:dyDescent="0.25">
      <c r="A12" s="44" t="s">
        <v>29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1:13" ht="12.95" customHeight="1" thickBot="1" x14ac:dyDescent="0.3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9"/>
    </row>
    <row r="14" spans="1:13" ht="13.7" customHeight="1" x14ac:dyDescent="0.25">
      <c r="A14" s="5" t="s">
        <v>14</v>
      </c>
      <c r="B14" s="6" t="s">
        <v>30</v>
      </c>
      <c r="C14" s="7" t="s">
        <v>31</v>
      </c>
      <c r="D14" s="8" t="s">
        <v>32</v>
      </c>
      <c r="E14" s="9">
        <v>24341.045030000001</v>
      </c>
      <c r="F14" s="9">
        <v>18378.848999999998</v>
      </c>
      <c r="G14" s="9">
        <v>5962.1960300000001</v>
      </c>
      <c r="H14" s="9">
        <v>30099.811559999998</v>
      </c>
      <c r="I14" s="9">
        <v>21889.8351</v>
      </c>
      <c r="J14" s="9">
        <v>8209.9764599999999</v>
      </c>
      <c r="K14" s="9">
        <v>10688.76627</v>
      </c>
      <c r="L14" s="9">
        <v>7062.1863400000002</v>
      </c>
      <c r="M14" s="10">
        <v>3626.5799299999999</v>
      </c>
    </row>
    <row r="15" spans="1:13" ht="13.7" customHeight="1" x14ac:dyDescent="0.25">
      <c r="A15" s="5" t="s">
        <v>15</v>
      </c>
      <c r="B15" s="6" t="s">
        <v>33</v>
      </c>
      <c r="C15" s="7" t="s">
        <v>34</v>
      </c>
      <c r="D15" s="8" t="s">
        <v>32</v>
      </c>
      <c r="E15" s="9">
        <v>3300</v>
      </c>
      <c r="F15" s="9">
        <v>3300</v>
      </c>
      <c r="G15" s="9">
        <v>0</v>
      </c>
      <c r="H15" s="9">
        <v>3212.4</v>
      </c>
      <c r="I15" s="9">
        <v>3212.4</v>
      </c>
      <c r="J15" s="9">
        <v>0</v>
      </c>
      <c r="K15" s="9">
        <v>973.2</v>
      </c>
      <c r="L15" s="9">
        <v>973.2</v>
      </c>
      <c r="M15" s="10">
        <v>0</v>
      </c>
    </row>
    <row r="16" spans="1:13" ht="13.7" customHeight="1" x14ac:dyDescent="0.25">
      <c r="A16" s="5" t="s">
        <v>16</v>
      </c>
      <c r="B16" s="6" t="s">
        <v>35</v>
      </c>
      <c r="C16" s="7" t="s">
        <v>36</v>
      </c>
      <c r="D16" s="8" t="s">
        <v>32</v>
      </c>
      <c r="E16" s="9">
        <v>3686.35</v>
      </c>
      <c r="F16" s="9">
        <v>3686.35</v>
      </c>
      <c r="G16" s="9">
        <v>0</v>
      </c>
      <c r="H16" s="9">
        <v>3686.35</v>
      </c>
      <c r="I16" s="9">
        <v>3686.35</v>
      </c>
      <c r="J16" s="9">
        <v>0</v>
      </c>
      <c r="K16" s="9">
        <v>0</v>
      </c>
      <c r="L16" s="9">
        <v>0</v>
      </c>
      <c r="M16" s="10">
        <v>0</v>
      </c>
    </row>
    <row r="17" spans="1:13" ht="14.45" customHeight="1" x14ac:dyDescent="0.25">
      <c r="A17" s="5" t="s">
        <v>16</v>
      </c>
      <c r="B17" s="11" t="s">
        <v>37</v>
      </c>
      <c r="C17" s="7" t="s">
        <v>38</v>
      </c>
      <c r="D17" s="8" t="s">
        <v>39</v>
      </c>
      <c r="E17" s="9">
        <v>31327.39503</v>
      </c>
      <c r="F17" s="9">
        <v>25365.199000000001</v>
      </c>
      <c r="G17" s="9">
        <v>5962.1960300000001</v>
      </c>
      <c r="H17" s="9">
        <v>36998.561560000002</v>
      </c>
      <c r="I17" s="9">
        <v>28788.5851</v>
      </c>
      <c r="J17" s="9">
        <v>8209.9764599999999</v>
      </c>
      <c r="K17" s="9">
        <v>11661.966270000001</v>
      </c>
      <c r="L17" s="9">
        <v>8035.38634</v>
      </c>
      <c r="M17" s="10">
        <v>3626.5799299999999</v>
      </c>
    </row>
    <row r="18" spans="1:13" ht="14.45" customHeight="1" x14ac:dyDescent="0.25">
      <c r="A18" s="5" t="s">
        <v>17</v>
      </c>
      <c r="B18" s="11" t="s">
        <v>40</v>
      </c>
      <c r="C18" s="7" t="s">
        <v>41</v>
      </c>
      <c r="D18" s="8" t="s">
        <v>39</v>
      </c>
      <c r="E18" s="9">
        <v>31327.39503</v>
      </c>
      <c r="F18" s="9">
        <v>25365.199000000001</v>
      </c>
      <c r="G18" s="9">
        <v>5962.1960300000001</v>
      </c>
      <c r="H18" s="9">
        <v>36998.561560000002</v>
      </c>
      <c r="I18" s="9">
        <v>28788.5851</v>
      </c>
      <c r="J18" s="9">
        <v>8209.9764599999999</v>
      </c>
      <c r="K18" s="9">
        <v>11661.966270000001</v>
      </c>
      <c r="L18" s="9">
        <v>8035.38634</v>
      </c>
      <c r="M18" s="10">
        <v>3626.5799299999999</v>
      </c>
    </row>
    <row r="19" spans="1:13" ht="20.25" customHeight="1" x14ac:dyDescent="0.25">
      <c r="A19" s="5" t="s">
        <v>19</v>
      </c>
      <c r="B19" s="6" t="s">
        <v>42</v>
      </c>
      <c r="C19" s="7" t="s">
        <v>43</v>
      </c>
      <c r="D19" s="8" t="s">
        <v>32</v>
      </c>
      <c r="E19" s="9">
        <v>2073987.19912</v>
      </c>
      <c r="F19" s="9">
        <v>2073987.19912</v>
      </c>
      <c r="G19" s="9">
        <v>0</v>
      </c>
      <c r="H19" s="9">
        <v>2079615.3738299999</v>
      </c>
      <c r="I19" s="9">
        <v>2079615.3738299999</v>
      </c>
      <c r="J19" s="9">
        <v>0</v>
      </c>
      <c r="K19" s="9">
        <v>34074.26195</v>
      </c>
      <c r="L19" s="9">
        <v>34074.26195</v>
      </c>
      <c r="M19" s="10">
        <v>0</v>
      </c>
    </row>
    <row r="20" spans="1:13" ht="14.45" customHeight="1" x14ac:dyDescent="0.25">
      <c r="A20" s="5" t="s">
        <v>19</v>
      </c>
      <c r="B20" s="11" t="s">
        <v>44</v>
      </c>
      <c r="C20" s="7" t="s">
        <v>45</v>
      </c>
      <c r="D20" s="8" t="s">
        <v>39</v>
      </c>
      <c r="E20" s="9">
        <v>2073987.19912</v>
      </c>
      <c r="F20" s="9">
        <v>2073987.19912</v>
      </c>
      <c r="G20" s="9">
        <v>0</v>
      </c>
      <c r="H20" s="9">
        <v>2079615.3738299999</v>
      </c>
      <c r="I20" s="9">
        <v>2079615.3738299999</v>
      </c>
      <c r="J20" s="9">
        <v>0</v>
      </c>
      <c r="K20" s="9">
        <v>34074.26195</v>
      </c>
      <c r="L20" s="9">
        <v>34074.26195</v>
      </c>
      <c r="M20" s="10">
        <v>0</v>
      </c>
    </row>
    <row r="21" spans="1:13" ht="14.45" customHeight="1" x14ac:dyDescent="0.25">
      <c r="A21" s="5" t="s">
        <v>20</v>
      </c>
      <c r="B21" s="11" t="s">
        <v>46</v>
      </c>
      <c r="C21" s="7" t="s">
        <v>47</v>
      </c>
      <c r="D21" s="8" t="s">
        <v>39</v>
      </c>
      <c r="E21" s="9">
        <v>2073987.19912</v>
      </c>
      <c r="F21" s="9">
        <v>2073987.19912</v>
      </c>
      <c r="G21" s="9">
        <v>0</v>
      </c>
      <c r="H21" s="9">
        <v>2079615.3738299999</v>
      </c>
      <c r="I21" s="9">
        <v>2079615.3738299999</v>
      </c>
      <c r="J21" s="9">
        <v>0</v>
      </c>
      <c r="K21" s="9">
        <v>34074.26195</v>
      </c>
      <c r="L21" s="9">
        <v>34074.26195</v>
      </c>
      <c r="M21" s="10">
        <v>0</v>
      </c>
    </row>
    <row r="22" spans="1:13" ht="33.75" x14ac:dyDescent="0.25">
      <c r="A22" s="5" t="s">
        <v>22</v>
      </c>
      <c r="B22" s="6" t="s">
        <v>48</v>
      </c>
      <c r="C22" s="7" t="s">
        <v>49</v>
      </c>
      <c r="D22" s="8" t="s">
        <v>32</v>
      </c>
      <c r="E22" s="9">
        <v>448000</v>
      </c>
      <c r="F22" s="9">
        <v>448000</v>
      </c>
      <c r="G22" s="9">
        <v>0</v>
      </c>
      <c r="H22" s="9">
        <v>498000</v>
      </c>
      <c r="I22" s="9">
        <v>498000</v>
      </c>
      <c r="J22" s="9">
        <v>0</v>
      </c>
      <c r="K22" s="9">
        <v>20000</v>
      </c>
      <c r="L22" s="9">
        <v>20000</v>
      </c>
      <c r="M22" s="10">
        <v>0</v>
      </c>
    </row>
    <row r="23" spans="1:13" ht="45" x14ac:dyDescent="0.25">
      <c r="A23" s="5" t="s">
        <v>23</v>
      </c>
      <c r="B23" s="6" t="s">
        <v>50</v>
      </c>
      <c r="C23" s="7" t="s">
        <v>51</v>
      </c>
      <c r="D23" s="8" t="s">
        <v>32</v>
      </c>
      <c r="E23" s="9">
        <v>0.28348000000000001</v>
      </c>
      <c r="F23" s="9">
        <v>0.28348000000000001</v>
      </c>
      <c r="G23" s="9">
        <v>0</v>
      </c>
      <c r="H23" s="9">
        <v>0.24479999999999999</v>
      </c>
      <c r="I23" s="9">
        <v>0.24479999999999999</v>
      </c>
      <c r="J23" s="9">
        <v>0</v>
      </c>
      <c r="K23" s="9">
        <v>0</v>
      </c>
      <c r="L23" s="9">
        <v>0</v>
      </c>
      <c r="M23" s="10">
        <v>0</v>
      </c>
    </row>
    <row r="24" spans="1:13" ht="45" x14ac:dyDescent="0.25">
      <c r="A24" s="5" t="s">
        <v>24</v>
      </c>
      <c r="B24" s="6" t="s">
        <v>50</v>
      </c>
      <c r="C24" s="7" t="s">
        <v>51</v>
      </c>
      <c r="D24" s="8" t="s">
        <v>39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-5.8819999999999997E-2</v>
      </c>
      <c r="L24" s="9">
        <v>-5.8819999999999997E-2</v>
      </c>
      <c r="M24" s="10">
        <v>0</v>
      </c>
    </row>
    <row r="25" spans="1:13" ht="45" x14ac:dyDescent="0.25">
      <c r="A25" s="5" t="s">
        <v>25</v>
      </c>
      <c r="B25" s="6" t="s">
        <v>52</v>
      </c>
      <c r="C25" s="7" t="s">
        <v>53</v>
      </c>
      <c r="D25" s="8" t="s">
        <v>32</v>
      </c>
      <c r="E25" s="9">
        <v>505.42622999999998</v>
      </c>
      <c r="F25" s="9">
        <v>505.42622999999998</v>
      </c>
      <c r="G25" s="9">
        <v>0</v>
      </c>
      <c r="H25" s="9">
        <v>551.45362999999998</v>
      </c>
      <c r="I25" s="9">
        <v>551.45362999999998</v>
      </c>
      <c r="J25" s="9">
        <v>0</v>
      </c>
      <c r="K25" s="9">
        <v>118.35616</v>
      </c>
      <c r="L25" s="9">
        <v>118.35616</v>
      </c>
      <c r="M25" s="10">
        <v>0</v>
      </c>
    </row>
    <row r="26" spans="1:13" ht="29.85" customHeight="1" x14ac:dyDescent="0.25">
      <c r="A26" s="5" t="s">
        <v>25</v>
      </c>
      <c r="B26" s="11" t="s">
        <v>54</v>
      </c>
      <c r="C26" s="7" t="s">
        <v>49</v>
      </c>
      <c r="D26" s="8" t="s">
        <v>39</v>
      </c>
      <c r="E26" s="9">
        <v>448505.70971000002</v>
      </c>
      <c r="F26" s="9">
        <v>448505.70971000002</v>
      </c>
      <c r="G26" s="9">
        <v>0</v>
      </c>
      <c r="H26" s="9">
        <v>498551.69842999999</v>
      </c>
      <c r="I26" s="9">
        <v>498551.69842999999</v>
      </c>
      <c r="J26" s="9">
        <v>0</v>
      </c>
      <c r="K26" s="9">
        <v>20118.297340000001</v>
      </c>
      <c r="L26" s="9">
        <v>20118.297340000001</v>
      </c>
      <c r="M26" s="10">
        <v>0</v>
      </c>
    </row>
    <row r="27" spans="1:13" ht="29.85" customHeight="1" x14ac:dyDescent="0.25">
      <c r="A27" s="5" t="s">
        <v>26</v>
      </c>
      <c r="B27" s="11" t="s">
        <v>55</v>
      </c>
      <c r="C27" s="7" t="s">
        <v>56</v>
      </c>
      <c r="D27" s="8" t="s">
        <v>39</v>
      </c>
      <c r="E27" s="9">
        <v>448505.70971000002</v>
      </c>
      <c r="F27" s="9">
        <v>448505.70971000002</v>
      </c>
      <c r="G27" s="9">
        <v>0</v>
      </c>
      <c r="H27" s="9">
        <v>498551.69842999999</v>
      </c>
      <c r="I27" s="9">
        <v>498551.69842999999</v>
      </c>
      <c r="J27" s="9">
        <v>0</v>
      </c>
      <c r="K27" s="9">
        <v>20118.297340000001</v>
      </c>
      <c r="L27" s="9">
        <v>20118.297340000001</v>
      </c>
      <c r="M27" s="10">
        <v>0</v>
      </c>
    </row>
    <row r="28" spans="1:13" ht="22.5" x14ac:dyDescent="0.25">
      <c r="A28" s="5" t="s">
        <v>57</v>
      </c>
      <c r="B28" s="6" t="s">
        <v>58</v>
      </c>
      <c r="C28" s="7" t="s">
        <v>59</v>
      </c>
      <c r="D28" s="8" t="s">
        <v>32</v>
      </c>
      <c r="E28" s="9">
        <v>629480.17098000005</v>
      </c>
      <c r="F28" s="9">
        <v>6046.6787800000002</v>
      </c>
      <c r="G28" s="9">
        <v>623433.49219999998</v>
      </c>
      <c r="H28" s="9">
        <v>599392.83071000001</v>
      </c>
      <c r="I28" s="9">
        <v>4933.0510100000001</v>
      </c>
      <c r="J28" s="9">
        <v>594459.77969999996</v>
      </c>
      <c r="K28" s="9">
        <v>97796.791989999998</v>
      </c>
      <c r="L28" s="9">
        <v>2257.1047600000002</v>
      </c>
      <c r="M28" s="10">
        <v>95539.687229999996</v>
      </c>
    </row>
    <row r="29" spans="1:13" ht="13.7" customHeight="1" x14ac:dyDescent="0.25">
      <c r="A29" s="5" t="s">
        <v>60</v>
      </c>
      <c r="B29" s="6" t="s">
        <v>61</v>
      </c>
      <c r="C29" s="7" t="s">
        <v>62</v>
      </c>
      <c r="D29" s="8" t="s">
        <v>32</v>
      </c>
      <c r="E29" s="9">
        <v>73.926320000000004</v>
      </c>
      <c r="F29" s="9">
        <v>0</v>
      </c>
      <c r="G29" s="9">
        <v>73.926320000000004</v>
      </c>
      <c r="H29" s="9">
        <v>153.86482000000001</v>
      </c>
      <c r="I29" s="9">
        <v>0</v>
      </c>
      <c r="J29" s="9">
        <v>153.86482000000001</v>
      </c>
      <c r="K29" s="9">
        <v>3380.6546600000001</v>
      </c>
      <c r="L29" s="9">
        <v>0</v>
      </c>
      <c r="M29" s="10">
        <v>3380.6546600000001</v>
      </c>
    </row>
    <row r="30" spans="1:13" ht="20.25" customHeight="1" x14ac:dyDescent="0.25">
      <c r="A30" s="5" t="s">
        <v>63</v>
      </c>
      <c r="B30" s="6" t="s">
        <v>64</v>
      </c>
      <c r="C30" s="7" t="s">
        <v>65</v>
      </c>
      <c r="D30" s="8" t="s">
        <v>32</v>
      </c>
      <c r="E30" s="9">
        <v>6.78287</v>
      </c>
      <c r="F30" s="9">
        <v>0</v>
      </c>
      <c r="G30" s="9">
        <v>6.78287</v>
      </c>
      <c r="H30" s="9">
        <v>6.78287</v>
      </c>
      <c r="I30" s="9">
        <v>0</v>
      </c>
      <c r="J30" s="9">
        <v>6.78287</v>
      </c>
      <c r="K30" s="9">
        <v>0</v>
      </c>
      <c r="L30" s="9">
        <v>0</v>
      </c>
      <c r="M30" s="10">
        <v>0</v>
      </c>
    </row>
    <row r="31" spans="1:13" ht="13.7" customHeight="1" x14ac:dyDescent="0.25">
      <c r="A31" s="5" t="s">
        <v>66</v>
      </c>
      <c r="B31" s="6" t="s">
        <v>67</v>
      </c>
      <c r="C31" s="7" t="s">
        <v>68</v>
      </c>
      <c r="D31" s="8" t="s">
        <v>39</v>
      </c>
      <c r="E31" s="9">
        <v>18.534400000000002</v>
      </c>
      <c r="F31" s="9">
        <v>0</v>
      </c>
      <c r="G31" s="9">
        <v>18.534400000000002</v>
      </c>
      <c r="H31" s="9">
        <v>136.90039999999999</v>
      </c>
      <c r="I31" s="9">
        <v>50.92342</v>
      </c>
      <c r="J31" s="9">
        <v>85.976979999999998</v>
      </c>
      <c r="K31" s="9">
        <v>-496.47269</v>
      </c>
      <c r="L31" s="9">
        <v>-103.21176</v>
      </c>
      <c r="M31" s="10">
        <v>-393.26092999999997</v>
      </c>
    </row>
    <row r="32" spans="1:13" ht="14.45" customHeight="1" x14ac:dyDescent="0.25">
      <c r="A32" s="5" t="s">
        <v>66</v>
      </c>
      <c r="B32" s="11" t="s">
        <v>69</v>
      </c>
      <c r="C32" s="7" t="s">
        <v>70</v>
      </c>
      <c r="D32" s="8" t="s">
        <v>39</v>
      </c>
      <c r="E32" s="9">
        <v>629579.41457000002</v>
      </c>
      <c r="F32" s="9">
        <v>6046.6787800000002</v>
      </c>
      <c r="G32" s="9">
        <v>623532.73578999995</v>
      </c>
      <c r="H32" s="9">
        <v>599690.37879999995</v>
      </c>
      <c r="I32" s="9">
        <v>4983.9744300000002</v>
      </c>
      <c r="J32" s="9">
        <v>594706.40437</v>
      </c>
      <c r="K32" s="9">
        <v>100680.97396</v>
      </c>
      <c r="L32" s="9">
        <v>2153.893</v>
      </c>
      <c r="M32" s="10">
        <v>98527.080960000007</v>
      </c>
    </row>
    <row r="33" spans="1:13" ht="33.75" x14ac:dyDescent="0.25">
      <c r="A33" s="5" t="s">
        <v>71</v>
      </c>
      <c r="B33" s="6" t="s">
        <v>72</v>
      </c>
      <c r="C33" s="7" t="s">
        <v>73</v>
      </c>
      <c r="D33" s="8" t="s">
        <v>39</v>
      </c>
      <c r="E33" s="9">
        <v>1.669E-2</v>
      </c>
      <c r="F33" s="9">
        <v>0</v>
      </c>
      <c r="G33" s="9">
        <v>1.669E-2</v>
      </c>
      <c r="H33" s="9">
        <v>1.669E-2</v>
      </c>
      <c r="I33" s="9">
        <v>0</v>
      </c>
      <c r="J33" s="9">
        <v>1.669E-2</v>
      </c>
      <c r="K33" s="9">
        <v>0</v>
      </c>
      <c r="L33" s="9">
        <v>0</v>
      </c>
      <c r="M33" s="10">
        <v>0</v>
      </c>
    </row>
    <row r="34" spans="1:13" ht="29.85" customHeight="1" x14ac:dyDescent="0.25">
      <c r="A34" s="5" t="s">
        <v>71</v>
      </c>
      <c r="B34" s="11" t="s">
        <v>74</v>
      </c>
      <c r="C34" s="7" t="s">
        <v>75</v>
      </c>
      <c r="D34" s="8" t="s">
        <v>39</v>
      </c>
      <c r="E34" s="9">
        <v>1.669E-2</v>
      </c>
      <c r="F34" s="9">
        <v>0</v>
      </c>
      <c r="G34" s="9">
        <v>1.669E-2</v>
      </c>
      <c r="H34" s="9">
        <v>1.669E-2</v>
      </c>
      <c r="I34" s="9">
        <v>0</v>
      </c>
      <c r="J34" s="9">
        <v>1.669E-2</v>
      </c>
      <c r="K34" s="9">
        <v>0</v>
      </c>
      <c r="L34" s="9">
        <v>0</v>
      </c>
      <c r="M34" s="10">
        <v>0</v>
      </c>
    </row>
    <row r="35" spans="1:13" ht="20.25" customHeight="1" x14ac:dyDescent="0.25">
      <c r="A35" s="5" t="s">
        <v>76</v>
      </c>
      <c r="B35" s="6" t="s">
        <v>77</v>
      </c>
      <c r="C35" s="7" t="s">
        <v>78</v>
      </c>
      <c r="D35" s="8" t="s">
        <v>32</v>
      </c>
      <c r="E35" s="9">
        <v>322000</v>
      </c>
      <c r="F35" s="9">
        <v>322000</v>
      </c>
      <c r="G35" s="9">
        <v>0</v>
      </c>
      <c r="H35" s="9">
        <v>322000</v>
      </c>
      <c r="I35" s="9">
        <v>322000</v>
      </c>
      <c r="J35" s="9">
        <v>0</v>
      </c>
      <c r="K35" s="9">
        <v>0</v>
      </c>
      <c r="L35" s="9">
        <v>0</v>
      </c>
      <c r="M35" s="10">
        <v>0</v>
      </c>
    </row>
    <row r="36" spans="1:13" ht="29.85" customHeight="1" x14ac:dyDescent="0.25">
      <c r="A36" s="5" t="s">
        <v>79</v>
      </c>
      <c r="B36" s="6" t="s">
        <v>80</v>
      </c>
      <c r="C36" s="7" t="s">
        <v>81</v>
      </c>
      <c r="D36" s="8" t="s">
        <v>32</v>
      </c>
      <c r="E36" s="9">
        <v>1.23E-2</v>
      </c>
      <c r="F36" s="9">
        <v>1.23E-2</v>
      </c>
      <c r="G36" s="9">
        <v>0</v>
      </c>
      <c r="H36" s="9">
        <v>1.23E-2</v>
      </c>
      <c r="I36" s="9">
        <v>1.23E-2</v>
      </c>
      <c r="J36" s="9">
        <v>0</v>
      </c>
      <c r="K36" s="9">
        <v>0</v>
      </c>
      <c r="L36" s="9">
        <v>0</v>
      </c>
      <c r="M36" s="10">
        <v>0</v>
      </c>
    </row>
    <row r="37" spans="1:13" ht="29.85" customHeight="1" x14ac:dyDescent="0.25">
      <c r="A37" s="5" t="s">
        <v>82</v>
      </c>
      <c r="B37" s="6" t="s">
        <v>83</v>
      </c>
      <c r="C37" s="7" t="s">
        <v>84</v>
      </c>
      <c r="D37" s="8" t="s">
        <v>32</v>
      </c>
      <c r="E37" s="9">
        <v>198.10274999999999</v>
      </c>
      <c r="F37" s="9">
        <v>198.10274999999999</v>
      </c>
      <c r="G37" s="9">
        <v>0</v>
      </c>
      <c r="H37" s="9">
        <v>198.10274999999999</v>
      </c>
      <c r="I37" s="9">
        <v>198.10274999999999</v>
      </c>
      <c r="J37" s="9">
        <v>0</v>
      </c>
      <c r="K37" s="9">
        <v>0</v>
      </c>
      <c r="L37" s="9">
        <v>0</v>
      </c>
      <c r="M37" s="10">
        <v>0</v>
      </c>
    </row>
    <row r="38" spans="1:13" ht="20.25" customHeight="1" x14ac:dyDescent="0.25">
      <c r="A38" s="5" t="s">
        <v>82</v>
      </c>
      <c r="B38" s="11" t="s">
        <v>85</v>
      </c>
      <c r="C38" s="7" t="s">
        <v>86</v>
      </c>
      <c r="D38" s="8" t="s">
        <v>39</v>
      </c>
      <c r="E38" s="9">
        <v>322198.11505000002</v>
      </c>
      <c r="F38" s="9">
        <v>322198.11505000002</v>
      </c>
      <c r="G38" s="9">
        <v>0</v>
      </c>
      <c r="H38" s="9">
        <v>322198.11505000002</v>
      </c>
      <c r="I38" s="9">
        <v>322198.11505000002</v>
      </c>
      <c r="J38" s="9">
        <v>0</v>
      </c>
      <c r="K38" s="9">
        <v>0</v>
      </c>
      <c r="L38" s="9">
        <v>0</v>
      </c>
      <c r="M38" s="10">
        <v>0</v>
      </c>
    </row>
    <row r="39" spans="1:13" ht="14.45" customHeight="1" x14ac:dyDescent="0.25">
      <c r="A39" s="5" t="s">
        <v>87</v>
      </c>
      <c r="B39" s="11" t="s">
        <v>88</v>
      </c>
      <c r="C39" s="7" t="s">
        <v>89</v>
      </c>
      <c r="D39" s="8" t="s">
        <v>39</v>
      </c>
      <c r="E39" s="9">
        <v>951777.54631000001</v>
      </c>
      <c r="F39" s="9">
        <v>328244.79382999998</v>
      </c>
      <c r="G39" s="9">
        <v>623532.75248000002</v>
      </c>
      <c r="H39" s="9">
        <v>921888.51054000005</v>
      </c>
      <c r="I39" s="9">
        <v>327182.08948000002</v>
      </c>
      <c r="J39" s="9">
        <v>594706.42105999996</v>
      </c>
      <c r="K39" s="9">
        <v>100680.97396</v>
      </c>
      <c r="L39" s="9">
        <v>2153.893</v>
      </c>
      <c r="M39" s="10">
        <v>98527.080960000007</v>
      </c>
    </row>
    <row r="40" spans="1:13" ht="13.7" customHeight="1" x14ac:dyDescent="0.25">
      <c r="A40" s="5" t="s">
        <v>90</v>
      </c>
      <c r="B40" s="6" t="s">
        <v>91</v>
      </c>
      <c r="C40" s="7" t="s">
        <v>92</v>
      </c>
      <c r="D40" s="8" t="s">
        <v>32</v>
      </c>
      <c r="E40" s="9">
        <v>6510.4767000000002</v>
      </c>
      <c r="F40" s="9">
        <v>5000</v>
      </c>
      <c r="G40" s="9">
        <v>1510.4766999999999</v>
      </c>
      <c r="H40" s="9">
        <v>6510.4767000000002</v>
      </c>
      <c r="I40" s="9">
        <v>5000</v>
      </c>
      <c r="J40" s="9">
        <v>1510.4766999999999</v>
      </c>
      <c r="K40" s="9">
        <v>0</v>
      </c>
      <c r="L40" s="9">
        <v>0</v>
      </c>
      <c r="M40" s="10">
        <v>0</v>
      </c>
    </row>
    <row r="41" spans="1:13" ht="14.45" customHeight="1" x14ac:dyDescent="0.25">
      <c r="A41" s="5" t="s">
        <v>90</v>
      </c>
      <c r="B41" s="11" t="s">
        <v>93</v>
      </c>
      <c r="C41" s="7" t="s">
        <v>94</v>
      </c>
      <c r="D41" s="8" t="s">
        <v>39</v>
      </c>
      <c r="E41" s="9">
        <v>6510.4767000000002</v>
      </c>
      <c r="F41" s="9">
        <v>5000</v>
      </c>
      <c r="G41" s="9">
        <v>1510.4766999999999</v>
      </c>
      <c r="H41" s="9">
        <v>6510.4767000000002</v>
      </c>
      <c r="I41" s="9">
        <v>5000</v>
      </c>
      <c r="J41" s="9">
        <v>1510.4766999999999</v>
      </c>
      <c r="K41" s="9">
        <v>0</v>
      </c>
      <c r="L41" s="9">
        <v>0</v>
      </c>
      <c r="M41" s="10">
        <v>0</v>
      </c>
    </row>
    <row r="42" spans="1:13" ht="14.45" customHeight="1" x14ac:dyDescent="0.25">
      <c r="A42" s="5" t="s">
        <v>95</v>
      </c>
      <c r="B42" s="11" t="s">
        <v>96</v>
      </c>
      <c r="C42" s="7" t="s">
        <v>94</v>
      </c>
      <c r="D42" s="8" t="s">
        <v>39</v>
      </c>
      <c r="E42" s="9">
        <v>6510.4767000000002</v>
      </c>
      <c r="F42" s="9">
        <v>5000</v>
      </c>
      <c r="G42" s="9">
        <v>1510.4766999999999</v>
      </c>
      <c r="H42" s="9">
        <v>6510.4767000000002</v>
      </c>
      <c r="I42" s="9">
        <v>5000</v>
      </c>
      <c r="J42" s="9">
        <v>1510.4766999999999</v>
      </c>
      <c r="K42" s="9">
        <v>0</v>
      </c>
      <c r="L42" s="9">
        <v>0</v>
      </c>
      <c r="M42" s="10">
        <v>0</v>
      </c>
    </row>
    <row r="43" spans="1:13" ht="14.45" customHeight="1" thickBot="1" x14ac:dyDescent="0.3">
      <c r="A43" s="5" t="s">
        <v>97</v>
      </c>
      <c r="B43" s="11" t="s">
        <v>98</v>
      </c>
      <c r="C43" s="7" t="s">
        <v>99</v>
      </c>
      <c r="D43" s="8" t="s">
        <v>39</v>
      </c>
      <c r="E43" s="9">
        <v>3512108.32687</v>
      </c>
      <c r="F43" s="9">
        <v>2881102.90166</v>
      </c>
      <c r="G43" s="9">
        <v>631005.42521000002</v>
      </c>
      <c r="H43" s="9">
        <v>3543564.6210599998</v>
      </c>
      <c r="I43" s="9">
        <v>2939137.7468400002</v>
      </c>
      <c r="J43" s="9">
        <v>604426.87422</v>
      </c>
      <c r="K43" s="9">
        <v>166535.49952000001</v>
      </c>
      <c r="L43" s="9">
        <v>64381.838629999998</v>
      </c>
      <c r="M43" s="10">
        <v>102153.66089</v>
      </c>
    </row>
    <row r="44" spans="1:13" ht="13.7" customHeight="1" thickBot="1" x14ac:dyDescent="0.3">
      <c r="A44" s="50" t="s">
        <v>100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2"/>
    </row>
    <row r="45" spans="1:13" ht="33.75" x14ac:dyDescent="0.25">
      <c r="A45" s="5" t="s">
        <v>101</v>
      </c>
      <c r="B45" s="6" t="s">
        <v>102</v>
      </c>
      <c r="C45" s="7" t="s">
        <v>103</v>
      </c>
      <c r="D45" s="8" t="s">
        <v>32</v>
      </c>
      <c r="E45" s="9">
        <v>823.50106000000005</v>
      </c>
      <c r="F45" s="9">
        <v>750</v>
      </c>
      <c r="G45" s="9">
        <v>73.501059999999995</v>
      </c>
      <c r="H45" s="9">
        <v>152.97971999999999</v>
      </c>
      <c r="I45" s="9">
        <v>0</v>
      </c>
      <c r="J45" s="9">
        <v>152.97971999999999</v>
      </c>
      <c r="K45" s="9">
        <v>25264.773239999999</v>
      </c>
      <c r="L45" s="9">
        <v>21903.565600000002</v>
      </c>
      <c r="M45" s="10">
        <v>3361.2076400000001</v>
      </c>
    </row>
    <row r="46" spans="1:13" ht="38.450000000000003" customHeight="1" x14ac:dyDescent="0.25">
      <c r="A46" s="5" t="s">
        <v>104</v>
      </c>
      <c r="B46" s="6" t="s">
        <v>105</v>
      </c>
      <c r="C46" s="7" t="s">
        <v>106</v>
      </c>
      <c r="D46" s="8" t="s">
        <v>32</v>
      </c>
      <c r="E46" s="9">
        <v>56.00038</v>
      </c>
      <c r="F46" s="9">
        <v>55.956800000000001</v>
      </c>
      <c r="G46" s="9">
        <v>4.3580000000000001E-2</v>
      </c>
      <c r="H46" s="9">
        <v>8.4434799999999992</v>
      </c>
      <c r="I46" s="9">
        <v>8.3670299999999997</v>
      </c>
      <c r="J46" s="9">
        <v>7.6450000000000004E-2</v>
      </c>
      <c r="K46" s="9">
        <v>47.52393</v>
      </c>
      <c r="L46" s="9">
        <v>47.52393</v>
      </c>
      <c r="M46" s="10">
        <v>0</v>
      </c>
    </row>
    <row r="47" spans="1:13" ht="38.450000000000003" customHeight="1" x14ac:dyDescent="0.25">
      <c r="A47" s="5" t="s">
        <v>107</v>
      </c>
      <c r="B47" s="6" t="s">
        <v>105</v>
      </c>
      <c r="C47" s="7" t="s">
        <v>106</v>
      </c>
      <c r="D47" s="8" t="s">
        <v>39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-0.14301</v>
      </c>
      <c r="L47" s="9">
        <v>-5.8090000000000003E-2</v>
      </c>
      <c r="M47" s="10">
        <v>-8.4919999999999995E-2</v>
      </c>
    </row>
    <row r="48" spans="1:13" ht="29.85" customHeight="1" x14ac:dyDescent="0.25">
      <c r="A48" s="5" t="s">
        <v>108</v>
      </c>
      <c r="B48" s="6" t="s">
        <v>109</v>
      </c>
      <c r="C48" s="7" t="s">
        <v>110</v>
      </c>
      <c r="D48" s="8" t="s">
        <v>32</v>
      </c>
      <c r="E48" s="9">
        <v>731.02463</v>
      </c>
      <c r="F48" s="9">
        <v>670.40710999999999</v>
      </c>
      <c r="G48" s="9">
        <v>60.617519999999999</v>
      </c>
      <c r="H48" s="9">
        <v>391.28771999999998</v>
      </c>
      <c r="I48" s="9">
        <v>328.97118999999998</v>
      </c>
      <c r="J48" s="9">
        <v>62.31653</v>
      </c>
      <c r="K48" s="9">
        <v>2032.76962</v>
      </c>
      <c r="L48" s="9">
        <v>2003.3589899999999</v>
      </c>
      <c r="M48" s="10">
        <v>29.410630000000001</v>
      </c>
    </row>
    <row r="49" spans="1:13" ht="29.85" customHeight="1" x14ac:dyDescent="0.25">
      <c r="A49" s="5" t="s">
        <v>111</v>
      </c>
      <c r="B49" s="6" t="s">
        <v>112</v>
      </c>
      <c r="C49" s="7" t="s">
        <v>113</v>
      </c>
      <c r="D49" s="8" t="s">
        <v>32</v>
      </c>
      <c r="E49" s="9">
        <v>0.88117999999999996</v>
      </c>
      <c r="F49" s="9">
        <v>0.39756000000000002</v>
      </c>
      <c r="G49" s="9">
        <v>0.48361999999999999</v>
      </c>
      <c r="H49" s="9">
        <v>174.41175999999999</v>
      </c>
      <c r="I49" s="9">
        <v>174.15029000000001</v>
      </c>
      <c r="J49" s="9">
        <v>0.26146999999999998</v>
      </c>
      <c r="K49" s="9">
        <v>0</v>
      </c>
      <c r="L49" s="9">
        <v>0</v>
      </c>
      <c r="M49" s="10">
        <v>0</v>
      </c>
    </row>
    <row r="50" spans="1:13" ht="33.75" x14ac:dyDescent="0.25">
      <c r="A50" s="5" t="s">
        <v>114</v>
      </c>
      <c r="B50" s="6" t="s">
        <v>112</v>
      </c>
      <c r="C50" s="7" t="s">
        <v>113</v>
      </c>
      <c r="D50" s="8" t="s">
        <v>39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-2048.39554</v>
      </c>
      <c r="L50" s="9">
        <v>-2048.1160399999999</v>
      </c>
      <c r="M50" s="10">
        <v>-0.27950000000000003</v>
      </c>
    </row>
    <row r="51" spans="1:13" ht="29.85" customHeight="1" x14ac:dyDescent="0.25">
      <c r="A51" s="5" t="s">
        <v>114</v>
      </c>
      <c r="B51" s="11" t="s">
        <v>115</v>
      </c>
      <c r="C51" s="7" t="s">
        <v>116</v>
      </c>
      <c r="D51" s="8" t="s">
        <v>39</v>
      </c>
      <c r="E51" s="9">
        <v>1611.40725</v>
      </c>
      <c r="F51" s="9">
        <v>1476.7614699999999</v>
      </c>
      <c r="G51" s="9">
        <v>134.64578</v>
      </c>
      <c r="H51" s="9">
        <v>727.12267999999995</v>
      </c>
      <c r="I51" s="9">
        <v>511.48851000000002</v>
      </c>
      <c r="J51" s="9">
        <v>215.63417000000001</v>
      </c>
      <c r="K51" s="9">
        <v>25296.52824</v>
      </c>
      <c r="L51" s="9">
        <v>21906.274389999999</v>
      </c>
      <c r="M51" s="10">
        <v>3390.2538500000001</v>
      </c>
    </row>
    <row r="52" spans="1:13" ht="29.85" customHeight="1" x14ac:dyDescent="0.25">
      <c r="A52" s="5" t="s">
        <v>117</v>
      </c>
      <c r="B52" s="6" t="s">
        <v>118</v>
      </c>
      <c r="C52" s="7" t="s">
        <v>119</v>
      </c>
      <c r="D52" s="8" t="s">
        <v>32</v>
      </c>
      <c r="E52" s="9">
        <v>180112.44289999999</v>
      </c>
      <c r="F52" s="9">
        <v>97859.703999999998</v>
      </c>
      <c r="G52" s="9">
        <v>82252.738899999997</v>
      </c>
      <c r="H52" s="9">
        <v>250504.80423000001</v>
      </c>
      <c r="I52" s="9">
        <v>155012.40148</v>
      </c>
      <c r="J52" s="9">
        <v>95492.402749999994</v>
      </c>
      <c r="K52" s="9">
        <v>1179016.0523900001</v>
      </c>
      <c r="L52" s="9">
        <v>598369.59346</v>
      </c>
      <c r="M52" s="10">
        <v>580646.45892999996</v>
      </c>
    </row>
    <row r="53" spans="1:13" ht="45" x14ac:dyDescent="0.25">
      <c r="A53" s="5" t="s">
        <v>120</v>
      </c>
      <c r="B53" s="6" t="s">
        <v>121</v>
      </c>
      <c r="C53" s="7" t="s">
        <v>122</v>
      </c>
      <c r="D53" s="8" t="s">
        <v>32</v>
      </c>
      <c r="E53" s="9">
        <v>655.36072999999999</v>
      </c>
      <c r="F53" s="9">
        <v>373.55099000000001</v>
      </c>
      <c r="G53" s="9">
        <v>281.80973999999998</v>
      </c>
      <c r="H53" s="9">
        <v>319.38312000000002</v>
      </c>
      <c r="I53" s="9">
        <v>297.95952</v>
      </c>
      <c r="J53" s="9">
        <v>21.4236</v>
      </c>
      <c r="K53" s="9">
        <v>123.62166999999999</v>
      </c>
      <c r="L53" s="9">
        <v>123.43080999999999</v>
      </c>
      <c r="M53" s="10">
        <v>0.19086</v>
      </c>
    </row>
    <row r="54" spans="1:13" ht="38.450000000000003" customHeight="1" x14ac:dyDescent="0.25">
      <c r="A54" s="5" t="s">
        <v>123</v>
      </c>
      <c r="B54" s="6" t="s">
        <v>121</v>
      </c>
      <c r="C54" s="7" t="s">
        <v>122</v>
      </c>
      <c r="D54" s="8" t="s">
        <v>39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-1997.5568499999999</v>
      </c>
      <c r="L54" s="9">
        <v>-1511.66785</v>
      </c>
      <c r="M54" s="10">
        <v>-485.88900000000001</v>
      </c>
    </row>
    <row r="55" spans="1:13" ht="33.75" x14ac:dyDescent="0.25">
      <c r="A55" s="5" t="s">
        <v>124</v>
      </c>
      <c r="B55" s="6" t="s">
        <v>125</v>
      </c>
      <c r="C55" s="7" t="s">
        <v>126</v>
      </c>
      <c r="D55" s="8" t="s">
        <v>32</v>
      </c>
      <c r="E55" s="9">
        <v>16285.359479999999</v>
      </c>
      <c r="F55" s="9">
        <v>11600.19159</v>
      </c>
      <c r="G55" s="9">
        <v>4685.1678899999997</v>
      </c>
      <c r="H55" s="9">
        <v>16581.061989999998</v>
      </c>
      <c r="I55" s="9">
        <v>11742.162850000001</v>
      </c>
      <c r="J55" s="9">
        <v>4838.8991400000004</v>
      </c>
      <c r="K55" s="9">
        <v>19440.155009999999</v>
      </c>
      <c r="L55" s="9">
        <v>13885.55039</v>
      </c>
      <c r="M55" s="10">
        <v>5554.6046200000001</v>
      </c>
    </row>
    <row r="56" spans="1:13" ht="38.450000000000003" customHeight="1" x14ac:dyDescent="0.25">
      <c r="A56" s="5" t="s">
        <v>127</v>
      </c>
      <c r="B56" s="6" t="s">
        <v>128</v>
      </c>
      <c r="C56" s="7" t="s">
        <v>129</v>
      </c>
      <c r="D56" s="8" t="s">
        <v>39</v>
      </c>
      <c r="E56" s="9">
        <v>563.75631999999996</v>
      </c>
      <c r="F56" s="9">
        <v>239.99587</v>
      </c>
      <c r="G56" s="9">
        <v>323.76044999999999</v>
      </c>
      <c r="H56" s="9">
        <v>301.47518000000002</v>
      </c>
      <c r="I56" s="9">
        <v>151.90416999999999</v>
      </c>
      <c r="J56" s="9">
        <v>149.57101</v>
      </c>
      <c r="K56" s="9">
        <v>-12130.06997</v>
      </c>
      <c r="L56" s="9">
        <v>-5897.7980699999998</v>
      </c>
      <c r="M56" s="10">
        <v>-6232.2718999999997</v>
      </c>
    </row>
    <row r="57" spans="1:13" ht="29.85" customHeight="1" x14ac:dyDescent="0.25">
      <c r="A57" s="5" t="s">
        <v>127</v>
      </c>
      <c r="B57" s="11" t="s">
        <v>130</v>
      </c>
      <c r="C57" s="7" t="s">
        <v>119</v>
      </c>
      <c r="D57" s="8" t="s">
        <v>39</v>
      </c>
      <c r="E57" s="9">
        <v>197616.91943000001</v>
      </c>
      <c r="F57" s="9">
        <v>110073.44245</v>
      </c>
      <c r="G57" s="9">
        <v>87543.476980000007</v>
      </c>
      <c r="H57" s="9">
        <v>267706.72451999999</v>
      </c>
      <c r="I57" s="9">
        <v>167204.42801999999</v>
      </c>
      <c r="J57" s="9">
        <v>100502.2965</v>
      </c>
      <c r="K57" s="9">
        <v>1184452.2022500001</v>
      </c>
      <c r="L57" s="9">
        <v>604969.10874000005</v>
      </c>
      <c r="M57" s="10">
        <v>579483.09351000004</v>
      </c>
    </row>
    <row r="58" spans="1:13" ht="20.25" customHeight="1" x14ac:dyDescent="0.25">
      <c r="A58" s="5" t="s">
        <v>131</v>
      </c>
      <c r="B58" s="6" t="s">
        <v>132</v>
      </c>
      <c r="C58" s="7" t="s">
        <v>133</v>
      </c>
      <c r="D58" s="8" t="s">
        <v>32</v>
      </c>
      <c r="E58" s="9">
        <v>2891.9355099999998</v>
      </c>
      <c r="F58" s="9">
        <v>0</v>
      </c>
      <c r="G58" s="9">
        <v>2891.9355099999998</v>
      </c>
      <c r="H58" s="9">
        <v>4495.5672400000003</v>
      </c>
      <c r="I58" s="9">
        <v>0</v>
      </c>
      <c r="J58" s="9">
        <v>4495.5672400000003</v>
      </c>
      <c r="K58" s="9">
        <v>49512.106769999999</v>
      </c>
      <c r="L58" s="9">
        <v>0</v>
      </c>
      <c r="M58" s="10">
        <v>49512.106769999999</v>
      </c>
    </row>
    <row r="59" spans="1:13" ht="29.85" customHeight="1" x14ac:dyDescent="0.25">
      <c r="A59" s="5" t="s">
        <v>134</v>
      </c>
      <c r="B59" s="6" t="s">
        <v>135</v>
      </c>
      <c r="C59" s="7" t="s">
        <v>136</v>
      </c>
      <c r="D59" s="8" t="s">
        <v>32</v>
      </c>
      <c r="E59" s="9">
        <v>22.453420000000001</v>
      </c>
      <c r="F59" s="9">
        <v>0</v>
      </c>
      <c r="G59" s="9">
        <v>22.453420000000001</v>
      </c>
      <c r="H59" s="9">
        <v>4.0588600000000001</v>
      </c>
      <c r="I59" s="9">
        <v>0</v>
      </c>
      <c r="J59" s="9">
        <v>4.0588600000000001</v>
      </c>
      <c r="K59" s="9">
        <v>0</v>
      </c>
      <c r="L59" s="9">
        <v>0</v>
      </c>
      <c r="M59" s="10">
        <v>0</v>
      </c>
    </row>
    <row r="60" spans="1:13" ht="29.85" customHeight="1" x14ac:dyDescent="0.25">
      <c r="A60" s="5" t="s">
        <v>137</v>
      </c>
      <c r="B60" s="6" t="s">
        <v>135</v>
      </c>
      <c r="C60" s="7" t="s">
        <v>136</v>
      </c>
      <c r="D60" s="8" t="s">
        <v>39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-170.88531</v>
      </c>
      <c r="L60" s="9">
        <v>0</v>
      </c>
      <c r="M60" s="10">
        <v>-170.88531</v>
      </c>
    </row>
    <row r="61" spans="1:13" ht="29.85" customHeight="1" x14ac:dyDescent="0.25">
      <c r="A61" s="5" t="s">
        <v>138</v>
      </c>
      <c r="B61" s="6" t="s">
        <v>139</v>
      </c>
      <c r="C61" s="7" t="s">
        <v>140</v>
      </c>
      <c r="D61" s="8" t="s">
        <v>32</v>
      </c>
      <c r="E61" s="9">
        <v>309.46978999999999</v>
      </c>
      <c r="F61" s="9">
        <v>0</v>
      </c>
      <c r="G61" s="9">
        <v>309.46978999999999</v>
      </c>
      <c r="H61" s="9">
        <v>331.66300000000001</v>
      </c>
      <c r="I61" s="9">
        <v>0</v>
      </c>
      <c r="J61" s="9">
        <v>331.66300000000001</v>
      </c>
      <c r="K61" s="9">
        <v>309.45067</v>
      </c>
      <c r="L61" s="9">
        <v>0</v>
      </c>
      <c r="M61" s="10">
        <v>309.45067</v>
      </c>
    </row>
    <row r="62" spans="1:13" ht="20.25" customHeight="1" x14ac:dyDescent="0.25">
      <c r="A62" s="5" t="s">
        <v>138</v>
      </c>
      <c r="B62" s="11" t="s">
        <v>141</v>
      </c>
      <c r="C62" s="7" t="s">
        <v>142</v>
      </c>
      <c r="D62" s="8" t="s">
        <v>39</v>
      </c>
      <c r="E62" s="9">
        <v>3223.8587200000002</v>
      </c>
      <c r="F62" s="9">
        <v>0</v>
      </c>
      <c r="G62" s="9">
        <v>3223.8587200000002</v>
      </c>
      <c r="H62" s="9">
        <v>4831.2891</v>
      </c>
      <c r="I62" s="9">
        <v>0</v>
      </c>
      <c r="J62" s="9">
        <v>4831.2891</v>
      </c>
      <c r="K62" s="9">
        <v>49650.672129999999</v>
      </c>
      <c r="L62" s="9">
        <v>0</v>
      </c>
      <c r="M62" s="10">
        <v>49650.672129999999</v>
      </c>
    </row>
    <row r="63" spans="1:13" ht="20.25" customHeight="1" x14ac:dyDescent="0.25">
      <c r="A63" s="5" t="s">
        <v>143</v>
      </c>
      <c r="B63" s="11" t="s">
        <v>144</v>
      </c>
      <c r="C63" s="7" t="s">
        <v>145</v>
      </c>
      <c r="D63" s="8" t="s">
        <v>39</v>
      </c>
      <c r="E63" s="9">
        <v>202452.18539999999</v>
      </c>
      <c r="F63" s="9">
        <v>111550.20392</v>
      </c>
      <c r="G63" s="9">
        <v>90901.981480000002</v>
      </c>
      <c r="H63" s="9">
        <v>273265.13630000001</v>
      </c>
      <c r="I63" s="9">
        <v>167715.91652999999</v>
      </c>
      <c r="J63" s="9">
        <v>105549.21977</v>
      </c>
      <c r="K63" s="9">
        <v>1259399.4026200001</v>
      </c>
      <c r="L63" s="9">
        <v>626875.38312999997</v>
      </c>
      <c r="M63" s="10">
        <v>632524.01948999998</v>
      </c>
    </row>
    <row r="64" spans="1:13" ht="29.85" customHeight="1" x14ac:dyDescent="0.25">
      <c r="A64" s="5" t="s">
        <v>146</v>
      </c>
      <c r="B64" s="6" t="s">
        <v>147</v>
      </c>
      <c r="C64" s="7" t="s">
        <v>148</v>
      </c>
      <c r="D64" s="8" t="s">
        <v>32</v>
      </c>
      <c r="E64" s="9">
        <v>256.98734000000002</v>
      </c>
      <c r="F64" s="9">
        <v>249.52301</v>
      </c>
      <c r="G64" s="9">
        <v>7.4643300000000004</v>
      </c>
      <c r="H64" s="9">
        <v>305.87101000000001</v>
      </c>
      <c r="I64" s="9">
        <v>290.33528999999999</v>
      </c>
      <c r="J64" s="9">
        <v>15.53572</v>
      </c>
      <c r="K64" s="9">
        <v>3573.5682400000001</v>
      </c>
      <c r="L64" s="9">
        <v>3232.22381</v>
      </c>
      <c r="M64" s="10">
        <v>341.34442999999999</v>
      </c>
    </row>
    <row r="65" spans="1:13" ht="29.85" customHeight="1" x14ac:dyDescent="0.25">
      <c r="A65" s="5" t="s">
        <v>149</v>
      </c>
      <c r="B65" s="6" t="s">
        <v>150</v>
      </c>
      <c r="C65" s="7" t="s">
        <v>151</v>
      </c>
      <c r="D65" s="8" t="s">
        <v>32</v>
      </c>
      <c r="E65" s="9">
        <v>1.93293</v>
      </c>
      <c r="F65" s="9">
        <v>1.93293</v>
      </c>
      <c r="G65" s="9">
        <v>0</v>
      </c>
      <c r="H65" s="9">
        <v>3.1E-4</v>
      </c>
      <c r="I65" s="9">
        <v>3.1E-4</v>
      </c>
      <c r="J65" s="9">
        <v>0</v>
      </c>
      <c r="K65" s="9">
        <v>0</v>
      </c>
      <c r="L65" s="9">
        <v>0</v>
      </c>
      <c r="M65" s="10">
        <v>0</v>
      </c>
    </row>
    <row r="66" spans="1:13" ht="29.85" customHeight="1" x14ac:dyDescent="0.25">
      <c r="A66" s="5" t="s">
        <v>152</v>
      </c>
      <c r="B66" s="6" t="s">
        <v>150</v>
      </c>
      <c r="C66" s="7" t="s">
        <v>151</v>
      </c>
      <c r="D66" s="8" t="s">
        <v>39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-18.47897</v>
      </c>
      <c r="L66" s="9">
        <v>-18.47897</v>
      </c>
      <c r="M66" s="10">
        <v>0</v>
      </c>
    </row>
    <row r="67" spans="1:13" ht="29.85" customHeight="1" x14ac:dyDescent="0.25">
      <c r="A67" s="5" t="s">
        <v>153</v>
      </c>
      <c r="B67" s="6" t="s">
        <v>154</v>
      </c>
      <c r="C67" s="7" t="s">
        <v>155</v>
      </c>
      <c r="D67" s="8" t="s">
        <v>32</v>
      </c>
      <c r="E67" s="9">
        <v>82.241640000000004</v>
      </c>
      <c r="F67" s="9">
        <v>69.363460000000003</v>
      </c>
      <c r="G67" s="9">
        <v>12.87818</v>
      </c>
      <c r="H67" s="9">
        <v>46.895980000000002</v>
      </c>
      <c r="I67" s="9">
        <v>32.237209999999997</v>
      </c>
      <c r="J67" s="9">
        <v>14.658770000000001</v>
      </c>
      <c r="K67" s="9">
        <v>434.89573999999999</v>
      </c>
      <c r="L67" s="9">
        <v>193.35221999999999</v>
      </c>
      <c r="M67" s="10">
        <v>241.54352</v>
      </c>
    </row>
    <row r="68" spans="1:13" ht="29.85" customHeight="1" x14ac:dyDescent="0.25">
      <c r="A68" s="5" t="s">
        <v>156</v>
      </c>
      <c r="B68" s="6" t="s">
        <v>157</v>
      </c>
      <c r="C68" s="7" t="s">
        <v>158</v>
      </c>
      <c r="D68" s="8" t="s">
        <v>39</v>
      </c>
      <c r="E68" s="9">
        <v>31.764690000000002</v>
      </c>
      <c r="F68" s="9">
        <v>5.4103300000000001</v>
      </c>
      <c r="G68" s="9">
        <v>26.35436</v>
      </c>
      <c r="H68" s="9">
        <v>25.178850000000001</v>
      </c>
      <c r="I68" s="9">
        <v>8.6764700000000001</v>
      </c>
      <c r="J68" s="9">
        <v>16.502379999999999</v>
      </c>
      <c r="K68" s="9">
        <v>-823.07149000000004</v>
      </c>
      <c r="L68" s="9">
        <v>-240.18353999999999</v>
      </c>
      <c r="M68" s="10">
        <v>-582.88795000000005</v>
      </c>
    </row>
    <row r="69" spans="1:13" ht="29.85" customHeight="1" x14ac:dyDescent="0.25">
      <c r="A69" s="5" t="s">
        <v>156</v>
      </c>
      <c r="B69" s="11" t="s">
        <v>159</v>
      </c>
      <c r="C69" s="7" t="s">
        <v>148</v>
      </c>
      <c r="D69" s="8" t="s">
        <v>39</v>
      </c>
      <c r="E69" s="9">
        <v>372.92660000000001</v>
      </c>
      <c r="F69" s="9">
        <v>326.22973000000002</v>
      </c>
      <c r="G69" s="9">
        <v>46.696869999999997</v>
      </c>
      <c r="H69" s="9">
        <v>377.94614999999999</v>
      </c>
      <c r="I69" s="9">
        <v>331.24928</v>
      </c>
      <c r="J69" s="9">
        <v>46.696869999999997</v>
      </c>
      <c r="K69" s="9">
        <v>3166.9135200000001</v>
      </c>
      <c r="L69" s="9">
        <v>3166.9135200000001</v>
      </c>
      <c r="M69" s="10">
        <v>0</v>
      </c>
    </row>
    <row r="70" spans="1:13" ht="20.25" customHeight="1" x14ac:dyDescent="0.25">
      <c r="A70" s="5" t="s">
        <v>160</v>
      </c>
      <c r="B70" s="11" t="s">
        <v>161</v>
      </c>
      <c r="C70" s="7" t="s">
        <v>162</v>
      </c>
      <c r="D70" s="8" t="s">
        <v>39</v>
      </c>
      <c r="E70" s="9">
        <v>372.92660000000001</v>
      </c>
      <c r="F70" s="9">
        <v>326.22973000000002</v>
      </c>
      <c r="G70" s="9">
        <v>46.696869999999997</v>
      </c>
      <c r="H70" s="9">
        <v>377.94614999999999</v>
      </c>
      <c r="I70" s="9">
        <v>331.24928</v>
      </c>
      <c r="J70" s="9">
        <v>46.696869999999997</v>
      </c>
      <c r="K70" s="9">
        <v>3166.9135200000001</v>
      </c>
      <c r="L70" s="9">
        <v>3166.9135200000001</v>
      </c>
      <c r="M70" s="10">
        <v>0</v>
      </c>
    </row>
    <row r="71" spans="1:13" ht="13.7" customHeight="1" x14ac:dyDescent="0.25">
      <c r="A71" s="5" t="s">
        <v>163</v>
      </c>
      <c r="B71" s="6" t="s">
        <v>164</v>
      </c>
      <c r="C71" s="7" t="s">
        <v>165</v>
      </c>
      <c r="D71" s="8" t="s">
        <v>32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8595.8985699999994</v>
      </c>
      <c r="L71" s="9">
        <v>8595.8985699999994</v>
      </c>
      <c r="M71" s="10">
        <v>0</v>
      </c>
    </row>
    <row r="72" spans="1:13" ht="20.25" customHeight="1" x14ac:dyDescent="0.25">
      <c r="A72" s="5" t="s">
        <v>166</v>
      </c>
      <c r="B72" s="6" t="s">
        <v>167</v>
      </c>
      <c r="C72" s="7" t="s">
        <v>168</v>
      </c>
      <c r="D72" s="8" t="s">
        <v>32</v>
      </c>
      <c r="E72" s="9">
        <v>136.52465000000001</v>
      </c>
      <c r="F72" s="9">
        <v>136.52465000000001</v>
      </c>
      <c r="G72" s="9">
        <v>0</v>
      </c>
      <c r="H72" s="9">
        <v>155.94979000000001</v>
      </c>
      <c r="I72" s="9">
        <v>155.94979000000001</v>
      </c>
      <c r="J72" s="9">
        <v>0</v>
      </c>
      <c r="K72" s="9">
        <v>136.52465000000001</v>
      </c>
      <c r="L72" s="9">
        <v>136.52465000000001</v>
      </c>
      <c r="M72" s="10">
        <v>0</v>
      </c>
    </row>
    <row r="73" spans="1:13" ht="20.25" customHeight="1" x14ac:dyDescent="0.25">
      <c r="A73" s="5" t="s">
        <v>169</v>
      </c>
      <c r="B73" s="6" t="s">
        <v>170</v>
      </c>
      <c r="C73" s="7" t="s">
        <v>171</v>
      </c>
      <c r="D73" s="8" t="s">
        <v>39</v>
      </c>
      <c r="E73" s="9">
        <v>44.065269999999998</v>
      </c>
      <c r="F73" s="9">
        <v>44.065269999999998</v>
      </c>
      <c r="G73" s="9">
        <v>0</v>
      </c>
      <c r="H73" s="9">
        <v>6.1545500000000004</v>
      </c>
      <c r="I73" s="9">
        <v>6.1545500000000004</v>
      </c>
      <c r="J73" s="9">
        <v>0</v>
      </c>
      <c r="K73" s="9">
        <v>-43.128920000000001</v>
      </c>
      <c r="L73" s="9">
        <v>-43.128920000000001</v>
      </c>
      <c r="M73" s="10">
        <v>0</v>
      </c>
    </row>
    <row r="74" spans="1:13" ht="14.45" customHeight="1" x14ac:dyDescent="0.25">
      <c r="A74" s="5" t="s">
        <v>169</v>
      </c>
      <c r="B74" s="11" t="s">
        <v>172</v>
      </c>
      <c r="C74" s="7" t="s">
        <v>165</v>
      </c>
      <c r="D74" s="8" t="s">
        <v>39</v>
      </c>
      <c r="E74" s="9">
        <f>SUM(E71:E73)</f>
        <v>180.58992000000001</v>
      </c>
      <c r="F74" s="9">
        <f>E74</f>
        <v>180.58992000000001</v>
      </c>
      <c r="G74" s="9">
        <v>0</v>
      </c>
      <c r="H74" s="9">
        <f>SUM(H71:H73)</f>
        <v>162.10434000000001</v>
      </c>
      <c r="I74" s="9">
        <f>H74</f>
        <v>162.10434000000001</v>
      </c>
      <c r="J74" s="9">
        <v>0</v>
      </c>
      <c r="K74" s="9">
        <v>8689.2942999999996</v>
      </c>
      <c r="L74" s="9">
        <v>8689.2942999999996</v>
      </c>
      <c r="M74" s="10">
        <v>0</v>
      </c>
    </row>
    <row r="75" spans="1:13" ht="14.45" customHeight="1" x14ac:dyDescent="0.25">
      <c r="A75" s="5" t="s">
        <v>180</v>
      </c>
      <c r="B75" s="11" t="s">
        <v>181</v>
      </c>
      <c r="C75" s="7" t="s">
        <v>182</v>
      </c>
      <c r="D75" s="8" t="s">
        <v>39</v>
      </c>
      <c r="E75" s="9">
        <v>1805.8992000000001</v>
      </c>
      <c r="F75" s="9">
        <f>E75</f>
        <v>1805.8992000000001</v>
      </c>
      <c r="G75" s="9">
        <v>0</v>
      </c>
      <c r="H75" s="9">
        <f>H74</f>
        <v>162.10434000000001</v>
      </c>
      <c r="I75" s="9">
        <f>I74</f>
        <v>162.10434000000001</v>
      </c>
      <c r="J75" s="9">
        <v>0</v>
      </c>
      <c r="K75" s="9">
        <v>8689.2942999999996</v>
      </c>
      <c r="L75" s="9">
        <v>8689.2942999999996</v>
      </c>
      <c r="M75" s="10">
        <v>0</v>
      </c>
    </row>
    <row r="76" spans="1:13" ht="20.25" customHeight="1" x14ac:dyDescent="0.25">
      <c r="A76" s="5" t="s">
        <v>183</v>
      </c>
      <c r="B76" s="6" t="s">
        <v>184</v>
      </c>
      <c r="C76" s="7" t="s">
        <v>185</v>
      </c>
      <c r="D76" s="8" t="s">
        <v>32</v>
      </c>
      <c r="E76" s="9">
        <v>28.60209</v>
      </c>
      <c r="F76" s="9">
        <v>28.60209</v>
      </c>
      <c r="G76" s="9">
        <v>0</v>
      </c>
      <c r="H76" s="9">
        <v>27.051839999999999</v>
      </c>
      <c r="I76" s="9">
        <v>27.051839999999999</v>
      </c>
      <c r="J76" s="9">
        <v>0</v>
      </c>
      <c r="K76" s="9">
        <v>51.990569999999998</v>
      </c>
      <c r="L76" s="9">
        <v>51.990569999999998</v>
      </c>
      <c r="M76" s="10">
        <v>0</v>
      </c>
    </row>
    <row r="77" spans="1:13" ht="20.25" customHeight="1" x14ac:dyDescent="0.25">
      <c r="A77" s="5" t="s">
        <v>183</v>
      </c>
      <c r="B77" s="11" t="s">
        <v>186</v>
      </c>
      <c r="C77" s="7" t="s">
        <v>187</v>
      </c>
      <c r="D77" s="8" t="s">
        <v>39</v>
      </c>
      <c r="E77" s="9">
        <v>28.60209</v>
      </c>
      <c r="F77" s="9">
        <v>28.60209</v>
      </c>
      <c r="G77" s="9">
        <v>0</v>
      </c>
      <c r="H77" s="9">
        <v>27.051839999999999</v>
      </c>
      <c r="I77" s="9">
        <v>27.051839999999999</v>
      </c>
      <c r="J77" s="9">
        <v>0</v>
      </c>
      <c r="K77" s="9">
        <v>51.990569999999998</v>
      </c>
      <c r="L77" s="9">
        <v>51.990569999999998</v>
      </c>
      <c r="M77" s="10">
        <v>0</v>
      </c>
    </row>
    <row r="78" spans="1:13" ht="20.25" customHeight="1" x14ac:dyDescent="0.25">
      <c r="A78" s="5" t="s">
        <v>188</v>
      </c>
      <c r="B78" s="6" t="s">
        <v>189</v>
      </c>
      <c r="C78" s="7" t="s">
        <v>190</v>
      </c>
      <c r="D78" s="8" t="s">
        <v>39</v>
      </c>
      <c r="E78" s="9">
        <v>0</v>
      </c>
      <c r="F78" s="9">
        <v>0</v>
      </c>
      <c r="G78" s="9">
        <v>0</v>
      </c>
      <c r="H78" s="9">
        <v>0.41435</v>
      </c>
      <c r="I78" s="9">
        <v>0.41435</v>
      </c>
      <c r="J78" s="9">
        <v>0</v>
      </c>
      <c r="K78" s="9">
        <v>-50.854669999999999</v>
      </c>
      <c r="L78" s="9">
        <v>-50.854669999999999</v>
      </c>
      <c r="M78" s="10">
        <v>0</v>
      </c>
    </row>
    <row r="79" spans="1:13" ht="20.25" customHeight="1" x14ac:dyDescent="0.25">
      <c r="A79" s="5" t="s">
        <v>188</v>
      </c>
      <c r="B79" s="11" t="s">
        <v>191</v>
      </c>
      <c r="C79" s="7" t="s">
        <v>190</v>
      </c>
      <c r="D79" s="8" t="s">
        <v>39</v>
      </c>
      <c r="E79" s="9">
        <v>0</v>
      </c>
      <c r="F79" s="9">
        <v>0</v>
      </c>
      <c r="G79" s="9">
        <v>0</v>
      </c>
      <c r="H79" s="9">
        <v>0.41435</v>
      </c>
      <c r="I79" s="9">
        <v>0.41435</v>
      </c>
      <c r="J79" s="9">
        <v>0</v>
      </c>
      <c r="K79" s="9">
        <v>-50.854669999999999</v>
      </c>
      <c r="L79" s="9">
        <v>-50.854669999999999</v>
      </c>
      <c r="M79" s="10">
        <v>0</v>
      </c>
    </row>
    <row r="80" spans="1:13" ht="20.25" customHeight="1" x14ac:dyDescent="0.25">
      <c r="A80" s="5" t="s">
        <v>192</v>
      </c>
      <c r="B80" s="11" t="s">
        <v>193</v>
      </c>
      <c r="C80" s="7" t="s">
        <v>187</v>
      </c>
      <c r="D80" s="8" t="s">
        <v>39</v>
      </c>
      <c r="E80" s="9">
        <v>28.60209</v>
      </c>
      <c r="F80" s="9">
        <v>28.60209</v>
      </c>
      <c r="G80" s="9">
        <v>0</v>
      </c>
      <c r="H80" s="9">
        <v>27.466190000000001</v>
      </c>
      <c r="I80" s="9">
        <v>27.466190000000001</v>
      </c>
      <c r="J80" s="9">
        <v>0</v>
      </c>
      <c r="K80" s="9">
        <v>1.1358999999999999</v>
      </c>
      <c r="L80" s="9">
        <v>1.1358999999999999</v>
      </c>
      <c r="M80" s="10">
        <v>0</v>
      </c>
    </row>
    <row r="81" spans="1:13" ht="20.25" customHeight="1" x14ac:dyDescent="0.25">
      <c r="A81" s="5" t="s">
        <v>194</v>
      </c>
      <c r="B81" s="6" t="s">
        <v>195</v>
      </c>
      <c r="C81" s="7" t="s">
        <v>196</v>
      </c>
      <c r="D81" s="8" t="s">
        <v>32</v>
      </c>
      <c r="E81" s="9">
        <v>2826.05</v>
      </c>
      <c r="F81" s="9">
        <v>2826.05</v>
      </c>
      <c r="G81" s="9">
        <v>0</v>
      </c>
      <c r="H81" s="9">
        <v>2826.05</v>
      </c>
      <c r="I81" s="9">
        <v>2826.05</v>
      </c>
      <c r="J81" s="9">
        <v>0</v>
      </c>
      <c r="K81" s="9">
        <v>0</v>
      </c>
      <c r="L81" s="9">
        <v>0</v>
      </c>
      <c r="M81" s="10">
        <v>0</v>
      </c>
    </row>
    <row r="82" spans="1:13" ht="20.25" customHeight="1" x14ac:dyDescent="0.25">
      <c r="A82" s="5" t="s">
        <v>197</v>
      </c>
      <c r="B82" s="6" t="s">
        <v>198</v>
      </c>
      <c r="C82" s="7" t="s">
        <v>199</v>
      </c>
      <c r="D82" s="8" t="s">
        <v>32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419.52663000000001</v>
      </c>
      <c r="L82" s="9">
        <v>361.95825000000002</v>
      </c>
      <c r="M82" s="10">
        <v>57.568379999999998</v>
      </c>
    </row>
    <row r="83" spans="1:13" ht="14.45" customHeight="1" x14ac:dyDescent="0.25">
      <c r="A83" s="5" t="s">
        <v>197</v>
      </c>
      <c r="B83" s="11" t="s">
        <v>200</v>
      </c>
      <c r="C83" s="7" t="s">
        <v>201</v>
      </c>
      <c r="D83" s="8" t="s">
        <v>39</v>
      </c>
      <c r="E83" s="9">
        <f>SUM(E81:E82)</f>
        <v>2826.05</v>
      </c>
      <c r="F83" s="9">
        <f>SUM(F81:F82)</f>
        <v>2826.05</v>
      </c>
      <c r="G83" s="9">
        <v>0</v>
      </c>
      <c r="H83" s="9">
        <f>SUM(H81:H82)</f>
        <v>2826.05</v>
      </c>
      <c r="I83" s="9">
        <f>SUM(I81:I82)</f>
        <v>2826.05</v>
      </c>
      <c r="J83" s="9">
        <v>0</v>
      </c>
      <c r="K83" s="9">
        <v>419.52663000000001</v>
      </c>
      <c r="L83" s="9">
        <v>361.95825000000002</v>
      </c>
      <c r="M83" s="10">
        <v>57.568379999999998</v>
      </c>
    </row>
    <row r="84" spans="1:13" ht="20.25" customHeight="1" x14ac:dyDescent="0.25">
      <c r="A84" s="5" t="s">
        <v>202</v>
      </c>
      <c r="B84" s="11" t="s">
        <v>203</v>
      </c>
      <c r="C84" s="7" t="s">
        <v>204</v>
      </c>
      <c r="D84" s="8" t="s">
        <v>39</v>
      </c>
      <c r="E84" s="9">
        <f>E83</f>
        <v>2826.05</v>
      </c>
      <c r="F84" s="9">
        <f>F83</f>
        <v>2826.05</v>
      </c>
      <c r="G84" s="9">
        <v>0</v>
      </c>
      <c r="H84" s="9">
        <f>H83</f>
        <v>2826.05</v>
      </c>
      <c r="I84" s="9">
        <f>SUM(I81:I82)</f>
        <v>2826.05</v>
      </c>
      <c r="J84" s="9">
        <v>3346.5845800000002</v>
      </c>
      <c r="K84" s="9">
        <v>419.52663000000001</v>
      </c>
      <c r="L84" s="9">
        <v>361.95825000000002</v>
      </c>
      <c r="M84" s="10">
        <v>57.568379999999998</v>
      </c>
    </row>
    <row r="85" spans="1:13" ht="14.45" customHeight="1" thickBot="1" x14ac:dyDescent="0.3">
      <c r="A85" s="5" t="s">
        <v>205</v>
      </c>
      <c r="B85" s="11" t="s">
        <v>206</v>
      </c>
      <c r="C85" s="7" t="s">
        <v>207</v>
      </c>
      <c r="D85" s="8" t="s">
        <v>39</v>
      </c>
      <c r="E85" s="9">
        <f>E51+E57+E62+E69+E74+E77+E83</f>
        <v>205860.35400999998</v>
      </c>
      <c r="F85" s="9">
        <v>114911.67565999999</v>
      </c>
      <c r="G85" s="9">
        <f>E85-F85</f>
        <v>90948.678349999987</v>
      </c>
      <c r="H85" s="9">
        <f>H51+H57+H62+H69+H74+H77+H79+H83</f>
        <v>276658.70297999989</v>
      </c>
      <c r="I85" s="9">
        <v>1640828.96165</v>
      </c>
      <c r="J85" s="9">
        <v>439760.29008000001</v>
      </c>
      <c r="K85" s="9">
        <v>1271676.27297</v>
      </c>
      <c r="L85" s="9">
        <v>639094.6851</v>
      </c>
      <c r="M85" s="10">
        <v>632581.58787000005</v>
      </c>
    </row>
    <row r="86" spans="1:13" ht="13.7" customHeight="1" thickBot="1" x14ac:dyDescent="0.3">
      <c r="A86" s="50" t="s">
        <v>208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2"/>
    </row>
    <row r="87" spans="1:13" ht="43.5" customHeight="1" x14ac:dyDescent="0.25">
      <c r="A87" s="5" t="s">
        <v>209</v>
      </c>
      <c r="B87" s="6" t="s">
        <v>210</v>
      </c>
      <c r="C87" s="7" t="s">
        <v>211</v>
      </c>
      <c r="D87" s="8" t="s">
        <v>32</v>
      </c>
      <c r="E87" s="9">
        <v>1.1E-4</v>
      </c>
      <c r="F87" s="9">
        <v>1.1E-4</v>
      </c>
      <c r="G87" s="9">
        <v>0</v>
      </c>
      <c r="H87" s="9">
        <v>1.1E-4</v>
      </c>
      <c r="I87" s="9">
        <v>1.1E-4</v>
      </c>
      <c r="J87" s="9">
        <v>0</v>
      </c>
      <c r="K87" s="9">
        <v>0</v>
      </c>
      <c r="L87" s="9">
        <v>0</v>
      </c>
      <c r="M87" s="10">
        <v>0</v>
      </c>
    </row>
    <row r="88" spans="1:13" ht="29.85" customHeight="1" x14ac:dyDescent="0.25">
      <c r="A88" s="5" t="s">
        <v>212</v>
      </c>
      <c r="B88" s="6" t="s">
        <v>213</v>
      </c>
      <c r="C88" s="7" t="s">
        <v>214</v>
      </c>
      <c r="D88" s="8" t="s">
        <v>32</v>
      </c>
      <c r="E88" s="9">
        <v>567.63340000000005</v>
      </c>
      <c r="F88" s="9">
        <v>567.63340000000005</v>
      </c>
      <c r="G88" s="9">
        <v>0</v>
      </c>
      <c r="H88" s="9">
        <v>567.63340000000005</v>
      </c>
      <c r="I88" s="9">
        <v>567.63340000000005</v>
      </c>
      <c r="J88" s="9">
        <v>0</v>
      </c>
      <c r="K88" s="9">
        <v>0</v>
      </c>
      <c r="L88" s="9">
        <v>0</v>
      </c>
      <c r="M88" s="10">
        <v>0</v>
      </c>
    </row>
    <row r="89" spans="1:13" ht="20.25" customHeight="1" x14ac:dyDescent="0.25">
      <c r="A89" s="5" t="s">
        <v>212</v>
      </c>
      <c r="B89" s="11" t="s">
        <v>215</v>
      </c>
      <c r="C89" s="7" t="s">
        <v>216</v>
      </c>
      <c r="D89" s="8" t="s">
        <v>39</v>
      </c>
      <c r="E89" s="9">
        <v>567.63351</v>
      </c>
      <c r="F89" s="9">
        <v>567.63351</v>
      </c>
      <c r="G89" s="9">
        <v>0</v>
      </c>
      <c r="H89" s="9">
        <v>567.63351</v>
      </c>
      <c r="I89" s="9">
        <v>567.63351</v>
      </c>
      <c r="J89" s="9">
        <v>0</v>
      </c>
      <c r="K89" s="9">
        <v>0</v>
      </c>
      <c r="L89" s="9">
        <v>0</v>
      </c>
      <c r="M89" s="10">
        <v>0</v>
      </c>
    </row>
    <row r="90" spans="1:13" ht="20.25" customHeight="1" x14ac:dyDescent="0.25">
      <c r="A90" s="5" t="s">
        <v>217</v>
      </c>
      <c r="B90" s="11" t="s">
        <v>218</v>
      </c>
      <c r="C90" s="7" t="s">
        <v>219</v>
      </c>
      <c r="D90" s="8" t="s">
        <v>39</v>
      </c>
      <c r="E90" s="9">
        <v>567.63351</v>
      </c>
      <c r="F90" s="9">
        <v>567.63351</v>
      </c>
      <c r="G90" s="9">
        <v>0</v>
      </c>
      <c r="H90" s="9">
        <v>567.63351</v>
      </c>
      <c r="I90" s="9">
        <v>567.63351</v>
      </c>
      <c r="J90" s="9">
        <v>0</v>
      </c>
      <c r="K90" s="9">
        <v>0</v>
      </c>
      <c r="L90" s="9">
        <v>0</v>
      </c>
      <c r="M90" s="10">
        <v>0</v>
      </c>
    </row>
    <row r="91" spans="1:13" ht="13.7" customHeight="1" x14ac:dyDescent="0.25">
      <c r="A91" s="5" t="s">
        <v>220</v>
      </c>
      <c r="B91" s="6" t="s">
        <v>221</v>
      </c>
      <c r="C91" s="7" t="s">
        <v>222</v>
      </c>
      <c r="D91" s="8" t="s">
        <v>32</v>
      </c>
      <c r="E91" s="9">
        <v>13.038919999999999</v>
      </c>
      <c r="F91" s="9">
        <v>13.038919999999999</v>
      </c>
      <c r="G91" s="9">
        <v>0</v>
      </c>
      <c r="H91" s="9">
        <v>20.736280000000001</v>
      </c>
      <c r="I91" s="9">
        <v>20.736280000000001</v>
      </c>
      <c r="J91" s="9">
        <v>0</v>
      </c>
      <c r="K91" s="9">
        <v>5.4549300000000001</v>
      </c>
      <c r="L91" s="9">
        <v>5.4549300000000001</v>
      </c>
      <c r="M91" s="10">
        <v>0</v>
      </c>
    </row>
    <row r="92" spans="1:13" ht="20.25" customHeight="1" x14ac:dyDescent="0.25">
      <c r="A92" s="5" t="s">
        <v>223</v>
      </c>
      <c r="B92" s="6" t="s">
        <v>224</v>
      </c>
      <c r="C92" s="7" t="s">
        <v>225</v>
      </c>
      <c r="D92" s="8" t="s">
        <v>32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49393</v>
      </c>
      <c r="L92" s="9">
        <v>49393</v>
      </c>
      <c r="M92" s="10">
        <v>0</v>
      </c>
    </row>
    <row r="93" spans="1:13" ht="20.25" customHeight="1" x14ac:dyDescent="0.25">
      <c r="A93" s="5" t="s">
        <v>223</v>
      </c>
      <c r="B93" s="11" t="s">
        <v>226</v>
      </c>
      <c r="C93" s="7" t="s">
        <v>227</v>
      </c>
      <c r="D93" s="8" t="s">
        <v>39</v>
      </c>
      <c r="E93" s="9">
        <v>13.038919999999999</v>
      </c>
      <c r="F93" s="9">
        <v>13.038919999999999</v>
      </c>
      <c r="G93" s="9">
        <v>0</v>
      </c>
      <c r="H93" s="9">
        <v>20.736280000000001</v>
      </c>
      <c r="I93" s="9">
        <v>20.736280000000001</v>
      </c>
      <c r="J93" s="9">
        <v>0</v>
      </c>
      <c r="K93" s="9">
        <v>49398.45493</v>
      </c>
      <c r="L93" s="9">
        <v>49398.45493</v>
      </c>
      <c r="M93" s="10">
        <v>0</v>
      </c>
    </row>
    <row r="94" spans="1:13" ht="20.25" customHeight="1" x14ac:dyDescent="0.25">
      <c r="A94" s="5" t="s">
        <v>228</v>
      </c>
      <c r="B94" s="11" t="s">
        <v>229</v>
      </c>
      <c r="C94" s="7" t="s">
        <v>227</v>
      </c>
      <c r="D94" s="8" t="s">
        <v>39</v>
      </c>
      <c r="E94" s="9">
        <v>13.038919999999999</v>
      </c>
      <c r="F94" s="9">
        <v>13.038919999999999</v>
      </c>
      <c r="G94" s="9">
        <v>0</v>
      </c>
      <c r="H94" s="9">
        <v>20.736280000000001</v>
      </c>
      <c r="I94" s="9">
        <v>20.736280000000001</v>
      </c>
      <c r="J94" s="9">
        <v>0</v>
      </c>
      <c r="K94" s="9">
        <v>49398.45493</v>
      </c>
      <c r="L94" s="9">
        <v>49398.45493</v>
      </c>
      <c r="M94" s="10">
        <v>0</v>
      </c>
    </row>
    <row r="95" spans="1:13" ht="13.7" customHeight="1" x14ac:dyDescent="0.25">
      <c r="A95" s="5" t="s">
        <v>230</v>
      </c>
      <c r="B95" s="6" t="s">
        <v>231</v>
      </c>
      <c r="C95" s="7" t="s">
        <v>232</v>
      </c>
      <c r="D95" s="8" t="s">
        <v>32</v>
      </c>
      <c r="E95" s="9">
        <v>3312.2868100000001</v>
      </c>
      <c r="F95" s="9">
        <v>3307.3707100000001</v>
      </c>
      <c r="G95" s="9">
        <v>4.9161000000000001</v>
      </c>
      <c r="H95" s="9">
        <v>578.43101999999999</v>
      </c>
      <c r="I95" s="9">
        <v>566.32252000000005</v>
      </c>
      <c r="J95" s="9">
        <v>12.108499999999999</v>
      </c>
      <c r="K95" s="9">
        <v>4339.60304</v>
      </c>
      <c r="L95" s="9">
        <v>4117.5379499999999</v>
      </c>
      <c r="M95" s="10">
        <v>222.06509</v>
      </c>
    </row>
    <row r="96" spans="1:13" ht="14.45" customHeight="1" x14ac:dyDescent="0.25">
      <c r="A96" s="5" t="s">
        <v>230</v>
      </c>
      <c r="B96" s="11" t="s">
        <v>233</v>
      </c>
      <c r="C96" s="7" t="s">
        <v>232</v>
      </c>
      <c r="D96" s="8" t="s">
        <v>39</v>
      </c>
      <c r="E96" s="9">
        <v>3312.2868100000001</v>
      </c>
      <c r="F96" s="9">
        <v>3307.3707100000001</v>
      </c>
      <c r="G96" s="9">
        <v>4.9161000000000001</v>
      </c>
      <c r="H96" s="9">
        <v>578.43101999999999</v>
      </c>
      <c r="I96" s="9">
        <v>566.32252000000005</v>
      </c>
      <c r="J96" s="9">
        <v>12.108499999999999</v>
      </c>
      <c r="K96" s="9">
        <v>4339.60304</v>
      </c>
      <c r="L96" s="9">
        <v>4117.5379499999999</v>
      </c>
      <c r="M96" s="10">
        <v>222.06509</v>
      </c>
    </row>
    <row r="97" spans="1:13" ht="13.7" customHeight="1" x14ac:dyDescent="0.25">
      <c r="A97" s="5" t="s">
        <v>234</v>
      </c>
      <c r="B97" s="6" t="s">
        <v>235</v>
      </c>
      <c r="C97" s="7" t="s">
        <v>236</v>
      </c>
      <c r="D97" s="8" t="s">
        <v>32</v>
      </c>
      <c r="E97" s="9">
        <v>72.846360000000004</v>
      </c>
      <c r="F97" s="9">
        <v>72.846360000000004</v>
      </c>
      <c r="G97" s="9">
        <v>0</v>
      </c>
      <c r="H97" s="9">
        <v>74.304360000000003</v>
      </c>
      <c r="I97" s="9">
        <v>74.304360000000003</v>
      </c>
      <c r="J97" s="9">
        <v>0</v>
      </c>
      <c r="K97" s="9">
        <v>26.952000000000002</v>
      </c>
      <c r="L97" s="9">
        <v>26.952000000000002</v>
      </c>
      <c r="M97" s="10">
        <v>0</v>
      </c>
    </row>
    <row r="98" spans="1:13" ht="13.7" customHeight="1" x14ac:dyDescent="0.25">
      <c r="A98" s="5" t="s">
        <v>237</v>
      </c>
      <c r="B98" s="6" t="s">
        <v>238</v>
      </c>
      <c r="C98" s="7" t="s">
        <v>239</v>
      </c>
      <c r="D98" s="8" t="s">
        <v>32</v>
      </c>
      <c r="E98" s="9">
        <v>433.89992000000001</v>
      </c>
      <c r="F98" s="9">
        <v>433.89992000000001</v>
      </c>
      <c r="G98" s="9">
        <v>0</v>
      </c>
      <c r="H98" s="9">
        <v>430.76758999999998</v>
      </c>
      <c r="I98" s="9">
        <v>430.76758999999998</v>
      </c>
      <c r="J98" s="9">
        <v>0</v>
      </c>
      <c r="K98" s="9">
        <v>543.57354999999995</v>
      </c>
      <c r="L98" s="9">
        <v>543.57354999999995</v>
      </c>
      <c r="M98" s="10">
        <v>0</v>
      </c>
    </row>
    <row r="99" spans="1:13" ht="20.25" customHeight="1" x14ac:dyDescent="0.25">
      <c r="A99" s="5" t="s">
        <v>237</v>
      </c>
      <c r="B99" s="11" t="s">
        <v>240</v>
      </c>
      <c r="C99" s="7" t="s">
        <v>241</v>
      </c>
      <c r="D99" s="8" t="s">
        <v>39</v>
      </c>
      <c r="E99" s="9">
        <v>506.74628000000001</v>
      </c>
      <c r="F99" s="9">
        <v>506.74628000000001</v>
      </c>
      <c r="G99" s="9">
        <v>0</v>
      </c>
      <c r="H99" s="9">
        <v>505.07195000000002</v>
      </c>
      <c r="I99" s="9">
        <v>505.07195000000002</v>
      </c>
      <c r="J99" s="9">
        <v>0</v>
      </c>
      <c r="K99" s="9">
        <v>570.52554999999995</v>
      </c>
      <c r="L99" s="9">
        <v>570.52554999999995</v>
      </c>
      <c r="M99" s="10">
        <v>0</v>
      </c>
    </row>
    <row r="100" spans="1:13" ht="13.7" customHeight="1" x14ac:dyDescent="0.25">
      <c r="A100" s="5" t="s">
        <v>242</v>
      </c>
      <c r="B100" s="6" t="s">
        <v>243</v>
      </c>
      <c r="C100" s="7" t="s">
        <v>244</v>
      </c>
      <c r="D100" s="8" t="s">
        <v>32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341.161</v>
      </c>
      <c r="L100" s="9">
        <v>341.161</v>
      </c>
      <c r="M100" s="10">
        <v>0</v>
      </c>
    </row>
    <row r="101" spans="1:13" ht="20.25" customHeight="1" x14ac:dyDescent="0.25">
      <c r="A101" s="5" t="s">
        <v>245</v>
      </c>
      <c r="B101" s="6" t="s">
        <v>246</v>
      </c>
      <c r="C101" s="7" t="s">
        <v>247</v>
      </c>
      <c r="D101" s="8" t="s">
        <v>32</v>
      </c>
      <c r="E101" s="9">
        <v>4.62385</v>
      </c>
      <c r="F101" s="9">
        <v>4.62385</v>
      </c>
      <c r="G101" s="9">
        <v>0</v>
      </c>
      <c r="H101" s="9">
        <v>4.62385</v>
      </c>
      <c r="I101" s="9">
        <v>4.62385</v>
      </c>
      <c r="J101" s="9">
        <v>0</v>
      </c>
      <c r="K101" s="9">
        <v>0</v>
      </c>
      <c r="L101" s="9">
        <v>0</v>
      </c>
      <c r="M101" s="10">
        <v>0</v>
      </c>
    </row>
    <row r="102" spans="1:13" ht="14.45" customHeight="1" x14ac:dyDescent="0.25">
      <c r="A102" s="5" t="s">
        <v>245</v>
      </c>
      <c r="B102" s="11" t="s">
        <v>248</v>
      </c>
      <c r="C102" s="7" t="s">
        <v>249</v>
      </c>
      <c r="D102" s="8" t="s">
        <v>39</v>
      </c>
      <c r="E102" s="9">
        <v>4.62385</v>
      </c>
      <c r="F102" s="9">
        <v>4.62385</v>
      </c>
      <c r="G102" s="9">
        <v>0</v>
      </c>
      <c r="H102" s="9">
        <v>4.62385</v>
      </c>
      <c r="I102" s="9">
        <v>4.62385</v>
      </c>
      <c r="J102" s="9">
        <v>0</v>
      </c>
      <c r="K102" s="9">
        <v>341.161</v>
      </c>
      <c r="L102" s="9">
        <v>341.161</v>
      </c>
      <c r="M102" s="10">
        <v>0</v>
      </c>
    </row>
    <row r="103" spans="1:13" ht="29.85" customHeight="1" x14ac:dyDescent="0.25">
      <c r="A103" s="5" t="s">
        <v>250</v>
      </c>
      <c r="B103" s="6" t="s">
        <v>251</v>
      </c>
      <c r="C103" s="7" t="s">
        <v>252</v>
      </c>
      <c r="D103" s="8" t="s">
        <v>32</v>
      </c>
      <c r="E103" s="9">
        <v>642838.79576999997</v>
      </c>
      <c r="F103" s="9">
        <v>248319.53591000001</v>
      </c>
      <c r="G103" s="9">
        <v>394519.25985999999</v>
      </c>
      <c r="H103" s="9">
        <v>642838.79576999997</v>
      </c>
      <c r="I103" s="9">
        <v>248319.53591000001</v>
      </c>
      <c r="J103" s="9">
        <v>394519.25985999999</v>
      </c>
      <c r="K103" s="9">
        <v>0</v>
      </c>
      <c r="L103" s="9">
        <v>0</v>
      </c>
      <c r="M103" s="10">
        <v>0</v>
      </c>
    </row>
    <row r="104" spans="1:13" ht="20.25" customHeight="1" x14ac:dyDescent="0.25">
      <c r="A104" s="5" t="s">
        <v>250</v>
      </c>
      <c r="B104" s="11" t="s">
        <v>253</v>
      </c>
      <c r="C104" s="7" t="s">
        <v>254</v>
      </c>
      <c r="D104" s="8" t="s">
        <v>39</v>
      </c>
      <c r="E104" s="9">
        <v>642838.79576999997</v>
      </c>
      <c r="F104" s="9">
        <v>248319.53591000001</v>
      </c>
      <c r="G104" s="9">
        <v>394519.25985999999</v>
      </c>
      <c r="H104" s="9">
        <v>642838.79576999997</v>
      </c>
      <c r="I104" s="9">
        <v>248319.53591000001</v>
      </c>
      <c r="J104" s="9">
        <v>394519.25985999999</v>
      </c>
      <c r="K104" s="9">
        <v>0</v>
      </c>
      <c r="L104" s="9">
        <v>0</v>
      </c>
      <c r="M104" s="10">
        <v>0</v>
      </c>
    </row>
    <row r="105" spans="1:13" ht="13.7" customHeight="1" x14ac:dyDescent="0.25">
      <c r="A105" s="5" t="s">
        <v>255</v>
      </c>
      <c r="B105" s="6" t="s">
        <v>256</v>
      </c>
      <c r="C105" s="7" t="s">
        <v>257</v>
      </c>
      <c r="D105" s="8" t="s">
        <v>32</v>
      </c>
      <c r="E105" s="9">
        <v>17.10417</v>
      </c>
      <c r="F105" s="9">
        <v>17.10417</v>
      </c>
      <c r="G105" s="9">
        <v>0</v>
      </c>
      <c r="H105" s="9">
        <v>17.10417</v>
      </c>
      <c r="I105" s="9">
        <v>17.10417</v>
      </c>
      <c r="J105" s="9">
        <v>0</v>
      </c>
      <c r="K105" s="9">
        <v>0</v>
      </c>
      <c r="L105" s="9">
        <v>0</v>
      </c>
      <c r="M105" s="10">
        <v>0</v>
      </c>
    </row>
    <row r="106" spans="1:13" ht="13.7" customHeight="1" x14ac:dyDescent="0.25">
      <c r="A106" s="5" t="s">
        <v>258</v>
      </c>
      <c r="B106" s="6" t="s">
        <v>259</v>
      </c>
      <c r="C106" s="7" t="s">
        <v>260</v>
      </c>
      <c r="D106" s="8" t="s">
        <v>32</v>
      </c>
      <c r="E106" s="9">
        <v>9</v>
      </c>
      <c r="F106" s="9">
        <v>9</v>
      </c>
      <c r="G106" s="9">
        <v>0</v>
      </c>
      <c r="H106" s="9">
        <v>9</v>
      </c>
      <c r="I106" s="9">
        <v>9</v>
      </c>
      <c r="J106" s="9">
        <v>0</v>
      </c>
      <c r="K106" s="9">
        <v>0</v>
      </c>
      <c r="L106" s="9">
        <v>0</v>
      </c>
      <c r="M106" s="10">
        <v>0</v>
      </c>
    </row>
    <row r="107" spans="1:13" ht="20.25" customHeight="1" x14ac:dyDescent="0.25">
      <c r="A107" s="5" t="s">
        <v>258</v>
      </c>
      <c r="B107" s="11" t="s">
        <v>261</v>
      </c>
      <c r="C107" s="7" t="s">
        <v>262</v>
      </c>
      <c r="D107" s="8" t="s">
        <v>39</v>
      </c>
      <c r="E107" s="9">
        <v>26.10417</v>
      </c>
      <c r="F107" s="9">
        <v>26.10417</v>
      </c>
      <c r="G107" s="9">
        <v>0</v>
      </c>
      <c r="H107" s="9">
        <v>26.10417</v>
      </c>
      <c r="I107" s="9">
        <v>26.10417</v>
      </c>
      <c r="J107" s="9">
        <v>0</v>
      </c>
      <c r="K107" s="9">
        <v>0</v>
      </c>
      <c r="L107" s="9">
        <v>0</v>
      </c>
      <c r="M107" s="10">
        <v>0</v>
      </c>
    </row>
    <row r="108" spans="1:13" ht="20.25" customHeight="1" x14ac:dyDescent="0.25">
      <c r="A108" s="5" t="s">
        <v>263</v>
      </c>
      <c r="B108" s="6" t="s">
        <v>264</v>
      </c>
      <c r="C108" s="7" t="s">
        <v>265</v>
      </c>
      <c r="D108" s="8" t="s">
        <v>32</v>
      </c>
      <c r="E108" s="9">
        <v>123.37763</v>
      </c>
      <c r="F108" s="9">
        <v>123.37763</v>
      </c>
      <c r="G108" s="9">
        <v>0</v>
      </c>
      <c r="H108" s="9">
        <v>126.48351</v>
      </c>
      <c r="I108" s="9">
        <v>126.48351</v>
      </c>
      <c r="J108" s="9">
        <v>0</v>
      </c>
      <c r="K108" s="9">
        <v>75.119730000000004</v>
      </c>
      <c r="L108" s="9">
        <v>75.119730000000004</v>
      </c>
      <c r="M108" s="10">
        <v>0</v>
      </c>
    </row>
    <row r="109" spans="1:13" ht="13.7" customHeight="1" x14ac:dyDescent="0.25">
      <c r="A109" s="5" t="s">
        <v>266</v>
      </c>
      <c r="B109" s="6" t="s">
        <v>267</v>
      </c>
      <c r="C109" s="7" t="s">
        <v>268</v>
      </c>
      <c r="D109" s="8" t="s">
        <v>32</v>
      </c>
      <c r="E109" s="9">
        <v>901.02761999999996</v>
      </c>
      <c r="F109" s="9">
        <v>899.48379</v>
      </c>
      <c r="G109" s="9">
        <v>1.54383</v>
      </c>
      <c r="H109" s="9">
        <v>745.67925000000002</v>
      </c>
      <c r="I109" s="9">
        <v>742.46605999999997</v>
      </c>
      <c r="J109" s="9">
        <v>3.21319</v>
      </c>
      <c r="K109" s="9">
        <v>227.61644999999999</v>
      </c>
      <c r="L109" s="9">
        <v>157.01773</v>
      </c>
      <c r="M109" s="10">
        <v>70.59872</v>
      </c>
    </row>
    <row r="110" spans="1:13" ht="14.45" customHeight="1" x14ac:dyDescent="0.25">
      <c r="A110" s="5" t="s">
        <v>266</v>
      </c>
      <c r="B110" s="11" t="s">
        <v>269</v>
      </c>
      <c r="C110" s="7" t="s">
        <v>270</v>
      </c>
      <c r="D110" s="8" t="s">
        <v>39</v>
      </c>
      <c r="E110" s="9">
        <v>1024.40525</v>
      </c>
      <c r="F110" s="9">
        <v>1022.86142</v>
      </c>
      <c r="G110" s="9">
        <v>1.54383</v>
      </c>
      <c r="H110" s="9">
        <v>872.16276000000005</v>
      </c>
      <c r="I110" s="9">
        <v>868.94956999999999</v>
      </c>
      <c r="J110" s="9">
        <v>3.21319</v>
      </c>
      <c r="K110" s="9">
        <v>302.73617999999999</v>
      </c>
      <c r="L110" s="9">
        <v>232.13746</v>
      </c>
      <c r="M110" s="10">
        <v>70.59872</v>
      </c>
    </row>
    <row r="111" spans="1:13" ht="20.25" customHeight="1" x14ac:dyDescent="0.25">
      <c r="A111" s="5" t="s">
        <v>271</v>
      </c>
      <c r="B111" s="6" t="s">
        <v>272</v>
      </c>
      <c r="C111" s="7" t="s">
        <v>273</v>
      </c>
      <c r="D111" s="8" t="s">
        <v>39</v>
      </c>
      <c r="E111" s="9">
        <v>20.991399999999999</v>
      </c>
      <c r="F111" s="9">
        <v>20.991399999999999</v>
      </c>
      <c r="G111" s="9">
        <v>0</v>
      </c>
      <c r="H111" s="9">
        <v>21.76127</v>
      </c>
      <c r="I111" s="9">
        <v>21.76127</v>
      </c>
      <c r="J111" s="9">
        <v>0</v>
      </c>
      <c r="K111" s="9">
        <v>-558.55481999999995</v>
      </c>
      <c r="L111" s="9">
        <v>-558.55481999999995</v>
      </c>
      <c r="M111" s="10">
        <v>0</v>
      </c>
    </row>
    <row r="112" spans="1:13" ht="20.25" customHeight="1" x14ac:dyDescent="0.25">
      <c r="A112" s="5" t="s">
        <v>274</v>
      </c>
      <c r="B112" s="6" t="s">
        <v>275</v>
      </c>
      <c r="C112" s="7" t="s">
        <v>276</v>
      </c>
      <c r="D112" s="8" t="s">
        <v>39</v>
      </c>
      <c r="E112" s="9">
        <v>17.13944</v>
      </c>
      <c r="F112" s="9">
        <v>13.19717</v>
      </c>
      <c r="G112" s="9">
        <v>3.9422700000000002</v>
      </c>
      <c r="H112" s="9">
        <v>107.34681999999999</v>
      </c>
      <c r="I112" s="9">
        <v>105.07391</v>
      </c>
      <c r="J112" s="9">
        <v>2.27291</v>
      </c>
      <c r="K112" s="9">
        <v>-229.85342</v>
      </c>
      <c r="L112" s="9">
        <v>-159.25470000000001</v>
      </c>
      <c r="M112" s="10">
        <v>-70.59872</v>
      </c>
    </row>
    <row r="113" spans="1:13" ht="20.25" customHeight="1" x14ac:dyDescent="0.25">
      <c r="A113" s="5" t="s">
        <v>274</v>
      </c>
      <c r="B113" s="11" t="s">
        <v>277</v>
      </c>
      <c r="C113" s="7" t="s">
        <v>278</v>
      </c>
      <c r="D113" s="8" t="s">
        <v>39</v>
      </c>
      <c r="E113" s="9">
        <v>38.130839999999999</v>
      </c>
      <c r="F113" s="9">
        <v>34.188569999999999</v>
      </c>
      <c r="G113" s="9">
        <v>3.9422700000000002</v>
      </c>
      <c r="H113" s="9">
        <v>129.10809</v>
      </c>
      <c r="I113" s="9">
        <v>126.83517999999999</v>
      </c>
      <c r="J113" s="9">
        <v>2.27291</v>
      </c>
      <c r="K113" s="9">
        <v>-788.40823999999998</v>
      </c>
      <c r="L113" s="9">
        <v>-717.80952000000002</v>
      </c>
      <c r="M113" s="10">
        <v>-70.59872</v>
      </c>
    </row>
    <row r="114" spans="1:13" ht="14.45" customHeight="1" x14ac:dyDescent="0.25">
      <c r="A114" s="5" t="s">
        <v>279</v>
      </c>
      <c r="B114" s="11" t="s">
        <v>280</v>
      </c>
      <c r="C114" s="7" t="s">
        <v>281</v>
      </c>
      <c r="D114" s="8" t="s">
        <v>39</v>
      </c>
      <c r="E114" s="9">
        <f>SUM(E96+E99+E102+E104+E107+E110+E113)</f>
        <v>647751.09296999988</v>
      </c>
      <c r="F114" s="9">
        <v>253221.43091</v>
      </c>
      <c r="G114" s="9">
        <v>394529.66206</v>
      </c>
      <c r="H114" s="9">
        <v>644954.29761000001</v>
      </c>
      <c r="I114" s="9">
        <v>250417.44315000001</v>
      </c>
      <c r="J114" s="9">
        <v>394536.85446</v>
      </c>
      <c r="K114" s="9">
        <v>4765.6175300000004</v>
      </c>
      <c r="L114" s="9">
        <v>4543.5524400000004</v>
      </c>
      <c r="M114" s="10">
        <v>222.06509</v>
      </c>
    </row>
    <row r="115" spans="1:13" ht="20.25" customHeight="1" x14ac:dyDescent="0.25">
      <c r="A115" s="5" t="s">
        <v>290</v>
      </c>
      <c r="B115" s="6" t="s">
        <v>291</v>
      </c>
      <c r="C115" s="7" t="s">
        <v>292</v>
      </c>
      <c r="D115" s="8" t="s">
        <v>32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686272.86854000005</v>
      </c>
      <c r="L115" s="9">
        <v>0</v>
      </c>
      <c r="M115" s="10">
        <v>686272.86854000005</v>
      </c>
    </row>
    <row r="116" spans="1:13" ht="20.25" customHeight="1" x14ac:dyDescent="0.25">
      <c r="A116" s="5" t="s">
        <v>293</v>
      </c>
      <c r="B116" s="6" t="s">
        <v>294</v>
      </c>
      <c r="C116" s="7" t="s">
        <v>295</v>
      </c>
      <c r="D116" s="8" t="s">
        <v>39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-686272.86854000005</v>
      </c>
      <c r="L116" s="9">
        <v>-686272.86854000005</v>
      </c>
      <c r="M116" s="10">
        <v>0</v>
      </c>
    </row>
    <row r="117" spans="1:13" ht="20.25" customHeight="1" x14ac:dyDescent="0.25">
      <c r="A117" s="5" t="s">
        <v>293</v>
      </c>
      <c r="B117" s="11" t="s">
        <v>296</v>
      </c>
      <c r="C117" s="7" t="s">
        <v>292</v>
      </c>
      <c r="D117" s="8" t="s">
        <v>39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-686272.86854000005</v>
      </c>
      <c r="M117" s="10">
        <v>686272.86854000005</v>
      </c>
    </row>
    <row r="118" spans="1:13" ht="20.25" customHeight="1" x14ac:dyDescent="0.25">
      <c r="A118" s="5" t="s">
        <v>297</v>
      </c>
      <c r="B118" s="11" t="s">
        <v>298</v>
      </c>
      <c r="C118" s="7" t="s">
        <v>292</v>
      </c>
      <c r="D118" s="8" t="s">
        <v>39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-686272.86854000005</v>
      </c>
      <c r="M118" s="10">
        <v>686272.86854000005</v>
      </c>
    </row>
    <row r="119" spans="1:13" ht="20.25" customHeight="1" thickBot="1" x14ac:dyDescent="0.3">
      <c r="A119" s="5" t="s">
        <v>299</v>
      </c>
      <c r="B119" s="11" t="s">
        <v>300</v>
      </c>
      <c r="C119" s="7" t="s">
        <v>301</v>
      </c>
      <c r="D119" s="8" t="s">
        <v>39</v>
      </c>
      <c r="E119" s="9">
        <f>E90+E94+E114+E118</f>
        <v>648331.76539999992</v>
      </c>
      <c r="F119" s="9">
        <f t="shared" ref="F119:J119" si="0">F90+F94+F114+F118</f>
        <v>253802.10334</v>
      </c>
      <c r="G119" s="9">
        <f t="shared" si="0"/>
        <v>394529.66206</v>
      </c>
      <c r="H119" s="9">
        <f t="shared" si="0"/>
        <v>645542.66740000003</v>
      </c>
      <c r="I119" s="9">
        <f t="shared" si="0"/>
        <v>251005.81294</v>
      </c>
      <c r="J119" s="9">
        <f t="shared" si="0"/>
        <v>394536.85446</v>
      </c>
      <c r="K119" s="9">
        <v>54164.072460000003</v>
      </c>
      <c r="L119" s="9">
        <v>-632330.86117000005</v>
      </c>
      <c r="M119" s="10">
        <v>686494.93362999998</v>
      </c>
    </row>
    <row r="120" spans="1:13" ht="13.7" customHeight="1" thickBot="1" x14ac:dyDescent="0.3">
      <c r="A120" s="50" t="s">
        <v>302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2"/>
    </row>
    <row r="121" spans="1:13" ht="13.7" customHeight="1" x14ac:dyDescent="0.25">
      <c r="A121" s="5" t="s">
        <v>303</v>
      </c>
      <c r="B121" s="6" t="s">
        <v>304</v>
      </c>
      <c r="C121" s="7" t="s">
        <v>305</v>
      </c>
      <c r="D121" s="8" t="s">
        <v>32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8752.9690699999992</v>
      </c>
      <c r="L121" s="9">
        <v>8752.9690699999992</v>
      </c>
      <c r="M121" s="10">
        <v>0</v>
      </c>
    </row>
    <row r="122" spans="1:13" ht="13.7" customHeight="1" x14ac:dyDescent="0.25">
      <c r="A122" s="5" t="s">
        <v>306</v>
      </c>
      <c r="B122" s="6" t="s">
        <v>307</v>
      </c>
      <c r="C122" s="7" t="s">
        <v>308</v>
      </c>
      <c r="D122" s="8" t="s">
        <v>39</v>
      </c>
      <c r="E122" s="9">
        <v>0</v>
      </c>
      <c r="F122" s="9">
        <v>0</v>
      </c>
      <c r="G122" s="9">
        <v>0</v>
      </c>
      <c r="H122" s="9">
        <v>62.632869999999997</v>
      </c>
      <c r="I122" s="9">
        <v>62.632869999999997</v>
      </c>
      <c r="J122" s="9">
        <v>0</v>
      </c>
      <c r="K122" s="9">
        <v>-3601.4062100000001</v>
      </c>
      <c r="L122" s="9">
        <v>-3601.4062100000001</v>
      </c>
      <c r="M122" s="10">
        <v>0</v>
      </c>
    </row>
    <row r="123" spans="1:13" ht="14.45" customHeight="1" x14ac:dyDescent="0.25">
      <c r="A123" s="5" t="s">
        <v>306</v>
      </c>
      <c r="B123" s="11" t="s">
        <v>309</v>
      </c>
      <c r="C123" s="7" t="s">
        <v>305</v>
      </c>
      <c r="D123" s="8" t="s">
        <v>39</v>
      </c>
      <c r="E123" s="9">
        <v>0</v>
      </c>
      <c r="F123" s="9">
        <v>0</v>
      </c>
      <c r="G123" s="9">
        <v>0</v>
      </c>
      <c r="H123" s="9">
        <v>62.632869999999997</v>
      </c>
      <c r="I123" s="9">
        <v>62.632869999999997</v>
      </c>
      <c r="J123" s="9">
        <v>0</v>
      </c>
      <c r="K123" s="9">
        <v>5151.56286</v>
      </c>
      <c r="L123" s="9">
        <v>5151.56286</v>
      </c>
      <c r="M123" s="10">
        <v>0</v>
      </c>
    </row>
    <row r="124" spans="1:13" ht="14.45" customHeight="1" x14ac:dyDescent="0.25">
      <c r="A124" s="5" t="s">
        <v>310</v>
      </c>
      <c r="B124" s="11" t="s">
        <v>311</v>
      </c>
      <c r="C124" s="7" t="s">
        <v>305</v>
      </c>
      <c r="D124" s="8" t="s">
        <v>39</v>
      </c>
      <c r="E124" s="9">
        <v>0</v>
      </c>
      <c r="F124" s="9">
        <v>0</v>
      </c>
      <c r="G124" s="9">
        <v>0</v>
      </c>
      <c r="H124" s="9">
        <v>62.632869999999997</v>
      </c>
      <c r="I124" s="9">
        <v>62.632869999999997</v>
      </c>
      <c r="J124" s="9">
        <v>0</v>
      </c>
      <c r="K124" s="9">
        <v>5151.56286</v>
      </c>
      <c r="L124" s="9">
        <v>5151.56286</v>
      </c>
      <c r="M124" s="10">
        <v>0</v>
      </c>
    </row>
    <row r="125" spans="1:13" ht="13.7" customHeight="1" x14ac:dyDescent="0.25">
      <c r="A125" s="5" t="s">
        <v>312</v>
      </c>
      <c r="B125" s="6" t="s">
        <v>313</v>
      </c>
      <c r="C125" s="7" t="s">
        <v>314</v>
      </c>
      <c r="D125" s="8" t="s">
        <v>32</v>
      </c>
      <c r="E125" s="9">
        <v>0</v>
      </c>
      <c r="F125" s="9">
        <v>0</v>
      </c>
      <c r="G125" s="9">
        <v>0</v>
      </c>
      <c r="H125" s="9">
        <v>2.3586</v>
      </c>
      <c r="I125" s="9">
        <v>2.3586</v>
      </c>
      <c r="J125" s="9">
        <v>0</v>
      </c>
      <c r="K125" s="9">
        <v>15405.214679999999</v>
      </c>
      <c r="L125" s="9">
        <v>15405.214679999999</v>
      </c>
      <c r="M125" s="10">
        <v>0</v>
      </c>
    </row>
    <row r="126" spans="1:13" ht="13.7" customHeight="1" x14ac:dyDescent="0.25">
      <c r="A126" s="5" t="s">
        <v>315</v>
      </c>
      <c r="B126" s="6" t="s">
        <v>316</v>
      </c>
      <c r="C126" s="7" t="s">
        <v>317</v>
      </c>
      <c r="D126" s="8" t="s">
        <v>39</v>
      </c>
      <c r="E126" s="9">
        <v>2.3586</v>
      </c>
      <c r="F126" s="9">
        <v>2.3586</v>
      </c>
      <c r="G126" s="9">
        <v>0</v>
      </c>
      <c r="H126" s="9">
        <v>189.55955</v>
      </c>
      <c r="I126" s="9">
        <v>189.55955</v>
      </c>
      <c r="J126" s="9">
        <v>0</v>
      </c>
      <c r="K126" s="9">
        <v>-10053.97868</v>
      </c>
      <c r="L126" s="9">
        <v>-10053.97868</v>
      </c>
      <c r="M126" s="10">
        <v>0</v>
      </c>
    </row>
    <row r="127" spans="1:13" ht="14.45" customHeight="1" x14ac:dyDescent="0.25">
      <c r="A127" s="5" t="s">
        <v>315</v>
      </c>
      <c r="B127" s="11" t="s">
        <v>318</v>
      </c>
      <c r="C127" s="7" t="s">
        <v>314</v>
      </c>
      <c r="D127" s="8" t="s">
        <v>39</v>
      </c>
      <c r="E127" s="9">
        <v>2.3586</v>
      </c>
      <c r="F127" s="9">
        <v>2.3586</v>
      </c>
      <c r="G127" s="9">
        <v>0</v>
      </c>
      <c r="H127" s="9">
        <v>191.91815</v>
      </c>
      <c r="I127" s="9">
        <v>191.91815</v>
      </c>
      <c r="J127" s="9">
        <v>0</v>
      </c>
      <c r="K127" s="9">
        <v>5351.2359999999999</v>
      </c>
      <c r="L127" s="9">
        <v>5351.2359999999999</v>
      </c>
      <c r="M127" s="10">
        <v>0</v>
      </c>
    </row>
    <row r="128" spans="1:13" ht="13.7" customHeight="1" x14ac:dyDescent="0.25">
      <c r="A128" s="5" t="s">
        <v>319</v>
      </c>
      <c r="B128" s="6" t="s">
        <v>320</v>
      </c>
      <c r="C128" s="7" t="s">
        <v>321</v>
      </c>
      <c r="D128" s="8" t="s">
        <v>32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1926.17</v>
      </c>
      <c r="L128" s="9">
        <v>1926.17</v>
      </c>
      <c r="M128" s="10">
        <v>0</v>
      </c>
    </row>
    <row r="129" spans="1:13" ht="14.45" customHeight="1" x14ac:dyDescent="0.25">
      <c r="A129" s="5" t="s">
        <v>319</v>
      </c>
      <c r="B129" s="11" t="s">
        <v>322</v>
      </c>
      <c r="C129" s="7" t="s">
        <v>321</v>
      </c>
      <c r="D129" s="8" t="s">
        <v>39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1926.17</v>
      </c>
      <c r="L129" s="9">
        <v>1926.17</v>
      </c>
      <c r="M129" s="10">
        <v>0</v>
      </c>
    </row>
    <row r="130" spans="1:13" ht="14.45" customHeight="1" x14ac:dyDescent="0.25">
      <c r="A130" s="5" t="s">
        <v>323</v>
      </c>
      <c r="B130" s="11" t="s">
        <v>324</v>
      </c>
      <c r="C130" s="7" t="s">
        <v>314</v>
      </c>
      <c r="D130" s="8" t="s">
        <v>39</v>
      </c>
      <c r="E130" s="9">
        <v>2.3586</v>
      </c>
      <c r="F130" s="9">
        <v>2.3586</v>
      </c>
      <c r="G130" s="9">
        <v>0</v>
      </c>
      <c r="H130" s="9">
        <v>191.91815</v>
      </c>
      <c r="I130" s="9">
        <v>191.91815</v>
      </c>
      <c r="J130" s="9">
        <v>0</v>
      </c>
      <c r="K130" s="9">
        <v>7277.4059999999999</v>
      </c>
      <c r="L130" s="9">
        <v>7277.4059999999999</v>
      </c>
      <c r="M130" s="10">
        <v>0</v>
      </c>
    </row>
    <row r="131" spans="1:13" ht="13.7" customHeight="1" x14ac:dyDescent="0.25">
      <c r="A131" s="5" t="s">
        <v>325</v>
      </c>
      <c r="B131" s="6" t="s">
        <v>326</v>
      </c>
      <c r="C131" s="7" t="s">
        <v>327</v>
      </c>
      <c r="D131" s="8" t="s">
        <v>32</v>
      </c>
      <c r="E131" s="9">
        <v>29.606999999999999</v>
      </c>
      <c r="F131" s="9">
        <v>29.606999999999999</v>
      </c>
      <c r="G131" s="9">
        <v>0</v>
      </c>
      <c r="H131" s="9">
        <v>0</v>
      </c>
      <c r="I131" s="9">
        <v>0</v>
      </c>
      <c r="J131" s="9">
        <v>0</v>
      </c>
      <c r="K131" s="9">
        <v>6055.9591700000001</v>
      </c>
      <c r="L131" s="9">
        <v>6055.9591700000001</v>
      </c>
      <c r="M131" s="10">
        <v>0</v>
      </c>
    </row>
    <row r="132" spans="1:13" ht="13.7" customHeight="1" x14ac:dyDescent="0.25">
      <c r="A132" s="5" t="s">
        <v>328</v>
      </c>
      <c r="B132" s="6" t="s">
        <v>329</v>
      </c>
      <c r="C132" s="7" t="s">
        <v>330</v>
      </c>
      <c r="D132" s="8" t="s">
        <v>39</v>
      </c>
      <c r="E132" s="9">
        <v>0</v>
      </c>
      <c r="F132" s="9">
        <v>0</v>
      </c>
      <c r="G132" s="9">
        <v>0</v>
      </c>
      <c r="H132" s="9">
        <v>95.896699999999996</v>
      </c>
      <c r="I132" s="9">
        <v>95.896699999999996</v>
      </c>
      <c r="J132" s="9">
        <v>0</v>
      </c>
      <c r="K132" s="9">
        <v>-3470.66077</v>
      </c>
      <c r="L132" s="9">
        <v>-3470.66077</v>
      </c>
      <c r="M132" s="10">
        <v>0</v>
      </c>
    </row>
    <row r="133" spans="1:13" ht="14.45" customHeight="1" x14ac:dyDescent="0.25">
      <c r="A133" s="5" t="s">
        <v>328</v>
      </c>
      <c r="B133" s="11" t="s">
        <v>331</v>
      </c>
      <c r="C133" s="7" t="s">
        <v>327</v>
      </c>
      <c r="D133" s="8" t="s">
        <v>39</v>
      </c>
      <c r="E133" s="9">
        <v>29.606999999999999</v>
      </c>
      <c r="F133" s="9">
        <v>29.606999999999999</v>
      </c>
      <c r="G133" s="9">
        <v>0</v>
      </c>
      <c r="H133" s="9">
        <v>95.896699999999996</v>
      </c>
      <c r="I133" s="9">
        <v>95.896699999999996</v>
      </c>
      <c r="J133" s="9">
        <v>0</v>
      </c>
      <c r="K133" s="9">
        <f>SUM(K131:K132)</f>
        <v>2585.2984000000001</v>
      </c>
      <c r="L133" s="9">
        <v>2585.2984000000001</v>
      </c>
      <c r="M133" s="10">
        <v>0</v>
      </c>
    </row>
    <row r="134" spans="1:13" ht="14.45" customHeight="1" x14ac:dyDescent="0.25">
      <c r="A134" s="5" t="s">
        <v>332</v>
      </c>
      <c r="B134" s="11" t="s">
        <v>333</v>
      </c>
      <c r="C134" s="7" t="s">
        <v>334</v>
      </c>
      <c r="D134" s="8" t="s">
        <v>39</v>
      </c>
      <c r="E134" s="9">
        <v>29.606999999999999</v>
      </c>
      <c r="F134" s="9">
        <v>29.606999999999999</v>
      </c>
      <c r="G134" s="9">
        <v>0</v>
      </c>
      <c r="H134" s="9">
        <v>95.896699999999996</v>
      </c>
      <c r="I134" s="9">
        <v>95.896699999999996</v>
      </c>
      <c r="J134" s="9">
        <v>0</v>
      </c>
      <c r="K134" s="9">
        <v>2585.2984000000001</v>
      </c>
      <c r="L134" s="9">
        <v>2585.2984000000001</v>
      </c>
      <c r="M134" s="10">
        <v>0</v>
      </c>
    </row>
    <row r="135" spans="1:13" ht="14.45" customHeight="1" x14ac:dyDescent="0.25">
      <c r="A135" s="5" t="s">
        <v>335</v>
      </c>
      <c r="B135" s="11" t="s">
        <v>336</v>
      </c>
      <c r="C135" s="7" t="s">
        <v>337</v>
      </c>
      <c r="D135" s="8" t="s">
        <v>39</v>
      </c>
      <c r="E135" s="9">
        <v>31.965599999999998</v>
      </c>
      <c r="F135" s="9">
        <v>31.965599999999998</v>
      </c>
      <c r="G135" s="9">
        <v>0</v>
      </c>
      <c r="H135" s="9">
        <f>H124+H130+H134</f>
        <v>350.44772</v>
      </c>
      <c r="I135" s="9">
        <f>I124+I130+I134</f>
        <v>350.44772</v>
      </c>
      <c r="J135" s="9">
        <v>0</v>
      </c>
      <c r="K135" s="9">
        <f>K123+K130+K134</f>
        <v>15014.267260000001</v>
      </c>
      <c r="L135" s="9">
        <f>L124+L130+L134</f>
        <v>15014.267260000001</v>
      </c>
      <c r="M135" s="10">
        <v>0</v>
      </c>
    </row>
    <row r="136" spans="1:13" ht="14.45" customHeight="1" thickBot="1" x14ac:dyDescent="0.3">
      <c r="A136" s="5" t="s">
        <v>328</v>
      </c>
      <c r="B136" s="11" t="s">
        <v>338</v>
      </c>
      <c r="C136" s="7" t="s">
        <v>338</v>
      </c>
      <c r="D136" s="8" t="s">
        <v>39</v>
      </c>
      <c r="E136" s="9">
        <f>E43+E85+E119+E135</f>
        <v>4366332.4118799996</v>
      </c>
      <c r="F136" s="9">
        <f t="shared" ref="F136:J136" si="1">F43+F85+F119+F135</f>
        <v>3249848.6462600003</v>
      </c>
      <c r="G136" s="9">
        <f t="shared" si="1"/>
        <v>1116483.76562</v>
      </c>
      <c r="H136" s="9">
        <f t="shared" si="1"/>
        <v>4466116.4391599996</v>
      </c>
      <c r="I136" s="9">
        <f t="shared" si="1"/>
        <v>4831322.9691499993</v>
      </c>
      <c r="J136" s="9">
        <f t="shared" si="1"/>
        <v>1438724.0187600001</v>
      </c>
      <c r="K136" s="9">
        <f>K43+K85+K119+K135</f>
        <v>1507390.1122100002</v>
      </c>
      <c r="L136" s="9">
        <f>L43+L85+L119+L135</f>
        <v>86159.929819999961</v>
      </c>
      <c r="M136" s="10">
        <v>1421230.18239</v>
      </c>
    </row>
    <row r="137" spans="1:13" ht="13.7" customHeight="1" x14ac:dyDescent="0.25">
      <c r="A137" s="32" t="s">
        <v>339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4"/>
    </row>
    <row r="138" spans="1:13" ht="0.75" customHeight="1" x14ac:dyDescent="0.25">
      <c r="A138" s="53" t="s">
        <v>340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5"/>
    </row>
    <row r="139" spans="1:13" ht="12.95" customHeight="1" thickBot="1" x14ac:dyDescent="0.3">
      <c r="A139" s="56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8"/>
    </row>
    <row r="140" spans="1:13" ht="13.7" customHeight="1" thickBot="1" x14ac:dyDescent="0.3">
      <c r="A140" s="50" t="s">
        <v>29</v>
      </c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2"/>
    </row>
    <row r="141" spans="1:13" ht="20.25" customHeight="1" x14ac:dyDescent="0.25">
      <c r="A141" s="5" t="s">
        <v>341</v>
      </c>
      <c r="B141" s="6" t="s">
        <v>342</v>
      </c>
      <c r="C141" s="7" t="s">
        <v>343</v>
      </c>
      <c r="D141" s="8" t="s">
        <v>39</v>
      </c>
      <c r="E141" s="9">
        <v>30569.427</v>
      </c>
      <c r="F141" s="9">
        <v>0</v>
      </c>
      <c r="G141" s="9">
        <v>30569.427</v>
      </c>
      <c r="H141" s="9">
        <v>1.762</v>
      </c>
      <c r="I141" s="9">
        <v>0</v>
      </c>
      <c r="J141" s="9">
        <v>1.762</v>
      </c>
      <c r="K141" s="9">
        <v>0</v>
      </c>
      <c r="L141" s="9">
        <v>0</v>
      </c>
      <c r="M141" s="10">
        <v>0</v>
      </c>
    </row>
    <row r="142" spans="1:13" ht="20.25" customHeight="1" x14ac:dyDescent="0.25">
      <c r="A142" s="5" t="s">
        <v>344</v>
      </c>
      <c r="B142" s="6" t="s">
        <v>345</v>
      </c>
      <c r="C142" s="7" t="s">
        <v>346</v>
      </c>
      <c r="D142" s="8" t="s">
        <v>39</v>
      </c>
      <c r="E142" s="9">
        <v>177410.9014</v>
      </c>
      <c r="F142" s="9">
        <v>0</v>
      </c>
      <c r="G142" s="9">
        <v>177410.9014</v>
      </c>
      <c r="H142" s="9">
        <v>206540.08739999999</v>
      </c>
      <c r="I142" s="9">
        <v>0</v>
      </c>
      <c r="J142" s="9">
        <v>206540.08739999999</v>
      </c>
      <c r="K142" s="9">
        <v>44413.018499999998</v>
      </c>
      <c r="L142" s="9">
        <v>0</v>
      </c>
      <c r="M142" s="10">
        <v>44413.018499999998</v>
      </c>
    </row>
    <row r="143" spans="1:13" ht="29.85" customHeight="1" x14ac:dyDescent="0.25">
      <c r="A143" s="5" t="s">
        <v>347</v>
      </c>
      <c r="B143" s="6" t="s">
        <v>348</v>
      </c>
      <c r="C143" s="7" t="s">
        <v>349</v>
      </c>
      <c r="D143" s="8" t="s">
        <v>32</v>
      </c>
      <c r="E143" s="9">
        <v>6.3099999999999996E-3</v>
      </c>
      <c r="F143" s="9">
        <v>0</v>
      </c>
      <c r="G143" s="9">
        <v>6.3099999999999996E-3</v>
      </c>
      <c r="H143" s="9">
        <v>6.6E-3</v>
      </c>
      <c r="I143" s="9">
        <v>0</v>
      </c>
      <c r="J143" s="9">
        <v>6.6E-3</v>
      </c>
      <c r="K143" s="9">
        <v>0</v>
      </c>
      <c r="L143" s="9">
        <v>0</v>
      </c>
      <c r="M143" s="10">
        <v>0</v>
      </c>
    </row>
    <row r="144" spans="1:13" ht="29.85" customHeight="1" x14ac:dyDescent="0.25">
      <c r="A144" s="5" t="s">
        <v>350</v>
      </c>
      <c r="B144" s="6" t="s">
        <v>348</v>
      </c>
      <c r="C144" s="7" t="s">
        <v>349</v>
      </c>
      <c r="D144" s="8" t="s">
        <v>39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5.9999999999999995E-4</v>
      </c>
      <c r="L144" s="9">
        <v>0</v>
      </c>
      <c r="M144" s="10">
        <v>5.9999999999999995E-4</v>
      </c>
    </row>
    <row r="145" spans="1:13" ht="29.85" customHeight="1" x14ac:dyDescent="0.25">
      <c r="A145" s="5" t="s">
        <v>351</v>
      </c>
      <c r="B145" s="6" t="s">
        <v>352</v>
      </c>
      <c r="C145" s="7" t="s">
        <v>353</v>
      </c>
      <c r="D145" s="8" t="s">
        <v>32</v>
      </c>
      <c r="E145" s="9">
        <v>5.9959300000000004</v>
      </c>
      <c r="F145" s="9">
        <v>0</v>
      </c>
      <c r="G145" s="9">
        <v>5.9959300000000004</v>
      </c>
      <c r="H145" s="9">
        <v>7.0582399999999996</v>
      </c>
      <c r="I145" s="9">
        <v>0</v>
      </c>
      <c r="J145" s="9">
        <v>7.0582399999999996</v>
      </c>
      <c r="K145" s="9">
        <v>0</v>
      </c>
      <c r="L145" s="9">
        <v>0</v>
      </c>
      <c r="M145" s="10">
        <v>0</v>
      </c>
    </row>
    <row r="146" spans="1:13" ht="29.85" customHeight="1" x14ac:dyDescent="0.25">
      <c r="A146" s="5" t="s">
        <v>354</v>
      </c>
      <c r="B146" s="6" t="s">
        <v>352</v>
      </c>
      <c r="C146" s="7" t="s">
        <v>353</v>
      </c>
      <c r="D146" s="8" t="s">
        <v>39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1.80938</v>
      </c>
      <c r="L146" s="9">
        <v>0</v>
      </c>
      <c r="M146" s="10">
        <v>1.80938</v>
      </c>
    </row>
    <row r="147" spans="1:13" ht="20.25" customHeight="1" x14ac:dyDescent="0.25">
      <c r="A147" s="5" t="s">
        <v>354</v>
      </c>
      <c r="B147" s="11" t="s">
        <v>355</v>
      </c>
      <c r="C147" s="7" t="s">
        <v>356</v>
      </c>
      <c r="D147" s="8" t="s">
        <v>39</v>
      </c>
      <c r="E147" s="9">
        <v>207986.33064</v>
      </c>
      <c r="F147" s="9">
        <v>0</v>
      </c>
      <c r="G147" s="9">
        <v>207986.33064</v>
      </c>
      <c r="H147" s="9">
        <v>206548.91424000001</v>
      </c>
      <c r="I147" s="9">
        <v>0</v>
      </c>
      <c r="J147" s="9">
        <v>206548.91424000001</v>
      </c>
      <c r="K147" s="9">
        <v>44414.828479999996</v>
      </c>
      <c r="L147" s="9">
        <v>0</v>
      </c>
      <c r="M147" s="10">
        <v>44414.828479999996</v>
      </c>
    </row>
    <row r="148" spans="1:13" ht="20.25" customHeight="1" x14ac:dyDescent="0.25">
      <c r="A148" s="5" t="s">
        <v>357</v>
      </c>
      <c r="B148" s="6" t="s">
        <v>358</v>
      </c>
      <c r="C148" s="7" t="s">
        <v>359</v>
      </c>
      <c r="D148" s="8" t="s">
        <v>39</v>
      </c>
      <c r="E148" s="9">
        <v>6057.67</v>
      </c>
      <c r="F148" s="9">
        <v>0</v>
      </c>
      <c r="G148" s="9">
        <v>6057.67</v>
      </c>
      <c r="H148" s="9">
        <v>2910.4850000000001</v>
      </c>
      <c r="I148" s="9">
        <v>0</v>
      </c>
      <c r="J148" s="9">
        <v>2910.4850000000001</v>
      </c>
      <c r="K148" s="9">
        <v>133096.64000000001</v>
      </c>
      <c r="L148" s="9">
        <v>0</v>
      </c>
      <c r="M148" s="10">
        <v>133096.64000000001</v>
      </c>
    </row>
    <row r="149" spans="1:13" ht="29.85" customHeight="1" x14ac:dyDescent="0.25">
      <c r="A149" s="5" t="s">
        <v>360</v>
      </c>
      <c r="B149" s="6" t="s">
        <v>361</v>
      </c>
      <c r="C149" s="7" t="s">
        <v>362</v>
      </c>
      <c r="D149" s="8" t="s">
        <v>32</v>
      </c>
      <c r="E149" s="9">
        <v>6.5947399999999998</v>
      </c>
      <c r="F149" s="9">
        <v>0</v>
      </c>
      <c r="G149" s="9">
        <v>6.5947399999999998</v>
      </c>
      <c r="H149" s="9">
        <v>4.6058199999999996</v>
      </c>
      <c r="I149" s="9">
        <v>0</v>
      </c>
      <c r="J149" s="9">
        <v>4.6058199999999996</v>
      </c>
      <c r="K149" s="9">
        <v>-105.57890999999999</v>
      </c>
      <c r="L149" s="9">
        <v>0</v>
      </c>
      <c r="M149" s="10">
        <v>-105.57890999999999</v>
      </c>
    </row>
    <row r="150" spans="1:13" ht="29.85" customHeight="1" x14ac:dyDescent="0.25">
      <c r="A150" s="5" t="s">
        <v>363</v>
      </c>
      <c r="B150" s="6" t="s">
        <v>364</v>
      </c>
      <c r="C150" s="7" t="s">
        <v>365</v>
      </c>
      <c r="D150" s="8" t="s">
        <v>39</v>
      </c>
      <c r="E150" s="9">
        <v>196.66541000000001</v>
      </c>
      <c r="F150" s="9">
        <v>0</v>
      </c>
      <c r="G150" s="9">
        <v>196.66541000000001</v>
      </c>
      <c r="H150" s="9">
        <v>994.70950000000005</v>
      </c>
      <c r="I150" s="9">
        <v>0</v>
      </c>
      <c r="J150" s="9">
        <v>994.70950000000005</v>
      </c>
      <c r="K150" s="9">
        <v>5221.2707200000004</v>
      </c>
      <c r="L150" s="9">
        <v>0</v>
      </c>
      <c r="M150" s="10">
        <v>5221.2707200000004</v>
      </c>
    </row>
    <row r="151" spans="1:13" ht="20.25" customHeight="1" x14ac:dyDescent="0.25">
      <c r="A151" s="5" t="s">
        <v>363</v>
      </c>
      <c r="B151" s="11" t="s">
        <v>366</v>
      </c>
      <c r="C151" s="7" t="s">
        <v>367</v>
      </c>
      <c r="D151" s="8" t="s">
        <v>39</v>
      </c>
      <c r="E151" s="9">
        <v>6260.9301500000001</v>
      </c>
      <c r="F151" s="9">
        <v>0</v>
      </c>
      <c r="G151" s="9">
        <v>6260.9301500000001</v>
      </c>
      <c r="H151" s="9">
        <v>3909.8003199999998</v>
      </c>
      <c r="I151" s="9">
        <v>0</v>
      </c>
      <c r="J151" s="9">
        <v>3909.8003199999998</v>
      </c>
      <c r="K151" s="9">
        <v>138212.33181</v>
      </c>
      <c r="L151" s="9">
        <v>0</v>
      </c>
      <c r="M151" s="10">
        <v>138212.33181</v>
      </c>
    </row>
    <row r="152" spans="1:13" ht="14.45" customHeight="1" x14ac:dyDescent="0.25">
      <c r="A152" s="5" t="s">
        <v>368</v>
      </c>
      <c r="B152" s="11" t="s">
        <v>369</v>
      </c>
      <c r="C152" s="7" t="s">
        <v>370</v>
      </c>
      <c r="D152" s="8" t="s">
        <v>39</v>
      </c>
      <c r="E152" s="9">
        <v>214247.26079</v>
      </c>
      <c r="F152" s="9">
        <v>0</v>
      </c>
      <c r="G152" s="9">
        <v>214247.26079</v>
      </c>
      <c r="H152" s="9">
        <v>210458.71455999999</v>
      </c>
      <c r="I152" s="9">
        <v>0</v>
      </c>
      <c r="J152" s="9">
        <v>210458.71455999999</v>
      </c>
      <c r="K152" s="9">
        <v>182627.16029</v>
      </c>
      <c r="L152" s="9">
        <v>0</v>
      </c>
      <c r="M152" s="10">
        <v>182627.16029</v>
      </c>
    </row>
    <row r="153" spans="1:13" ht="13.7" customHeight="1" x14ac:dyDescent="0.25">
      <c r="A153" s="5" t="s">
        <v>371</v>
      </c>
      <c r="B153" s="6" t="s">
        <v>372</v>
      </c>
      <c r="C153" s="7" t="s">
        <v>373</v>
      </c>
      <c r="D153" s="8" t="s">
        <v>39</v>
      </c>
      <c r="E153" s="9">
        <v>5200</v>
      </c>
      <c r="F153" s="9">
        <v>5200</v>
      </c>
      <c r="G153" s="9">
        <v>0</v>
      </c>
      <c r="H153" s="9">
        <v>5200</v>
      </c>
      <c r="I153" s="9">
        <v>5200</v>
      </c>
      <c r="J153" s="9">
        <v>0</v>
      </c>
      <c r="K153" s="9">
        <v>0</v>
      </c>
      <c r="L153" s="9">
        <v>0</v>
      </c>
      <c r="M153" s="10">
        <v>0</v>
      </c>
    </row>
    <row r="154" spans="1:13" ht="20.25" customHeight="1" x14ac:dyDescent="0.25">
      <c r="A154" s="5" t="s">
        <v>374</v>
      </c>
      <c r="B154" s="6" t="s">
        <v>375</v>
      </c>
      <c r="C154" s="7" t="s">
        <v>376</v>
      </c>
      <c r="D154" s="8" t="s">
        <v>39</v>
      </c>
      <c r="E154" s="9">
        <v>110028.88574</v>
      </c>
      <c r="F154" s="9">
        <v>0</v>
      </c>
      <c r="G154" s="9">
        <v>110028.88574</v>
      </c>
      <c r="H154" s="9">
        <v>108388.51847</v>
      </c>
      <c r="I154" s="9">
        <v>0</v>
      </c>
      <c r="J154" s="9">
        <v>108388.51847</v>
      </c>
      <c r="K154" s="9">
        <v>1767.9791</v>
      </c>
      <c r="L154" s="9">
        <v>0</v>
      </c>
      <c r="M154" s="10">
        <v>1767.9791</v>
      </c>
    </row>
    <row r="155" spans="1:13" ht="23.25" customHeight="1" x14ac:dyDescent="0.25">
      <c r="A155" s="5" t="s">
        <v>374</v>
      </c>
      <c r="B155" s="11" t="s">
        <v>377</v>
      </c>
      <c r="C155" s="7" t="s">
        <v>378</v>
      </c>
      <c r="D155" s="8" t="s">
        <v>39</v>
      </c>
      <c r="E155" s="9">
        <v>115228.88574</v>
      </c>
      <c r="F155" s="9">
        <v>5200</v>
      </c>
      <c r="G155" s="9">
        <v>110028.88574</v>
      </c>
      <c r="H155" s="9">
        <v>113588.51847</v>
      </c>
      <c r="I155" s="9">
        <v>5200</v>
      </c>
      <c r="J155" s="9">
        <v>108388.51847</v>
      </c>
      <c r="K155" s="9">
        <v>1767.9791</v>
      </c>
      <c r="L155" s="9">
        <v>0</v>
      </c>
      <c r="M155" s="10">
        <v>1767.9791</v>
      </c>
    </row>
    <row r="156" spans="1:13" ht="14.45" customHeight="1" x14ac:dyDescent="0.25">
      <c r="A156" s="5" t="s">
        <v>379</v>
      </c>
      <c r="B156" s="11" t="s">
        <v>380</v>
      </c>
      <c r="C156" s="7" t="s">
        <v>378</v>
      </c>
      <c r="D156" s="8" t="s">
        <v>39</v>
      </c>
      <c r="E156" s="9">
        <v>115228.88574</v>
      </c>
      <c r="F156" s="9">
        <v>5200</v>
      </c>
      <c r="G156" s="9">
        <v>110028.88574</v>
      </c>
      <c r="H156" s="9">
        <v>113588.51847</v>
      </c>
      <c r="I156" s="9">
        <v>5200</v>
      </c>
      <c r="J156" s="9">
        <v>108388.51847</v>
      </c>
      <c r="K156" s="9">
        <v>1767.9791</v>
      </c>
      <c r="L156" s="9">
        <v>0</v>
      </c>
      <c r="M156" s="10">
        <v>1767.9791</v>
      </c>
    </row>
    <row r="157" spans="1:13" ht="14.45" customHeight="1" thickBot="1" x14ac:dyDescent="0.3">
      <c r="A157" s="5" t="s">
        <v>381</v>
      </c>
      <c r="B157" s="11" t="s">
        <v>98</v>
      </c>
      <c r="C157" s="7" t="s">
        <v>99</v>
      </c>
      <c r="D157" s="8" t="s">
        <v>39</v>
      </c>
      <c r="E157" s="9">
        <v>329476.14653000003</v>
      </c>
      <c r="F157" s="9">
        <v>5200</v>
      </c>
      <c r="G157" s="9">
        <v>324276.14653000003</v>
      </c>
      <c r="H157" s="9">
        <v>324047.23303</v>
      </c>
      <c r="I157" s="9">
        <v>5200</v>
      </c>
      <c r="J157" s="9">
        <v>318847.23303</v>
      </c>
      <c r="K157" s="9">
        <v>184395.13939</v>
      </c>
      <c r="L157" s="9">
        <v>0</v>
      </c>
      <c r="M157" s="10">
        <v>184395.13939</v>
      </c>
    </row>
    <row r="158" spans="1:13" ht="21" customHeight="1" thickBot="1" x14ac:dyDescent="0.3">
      <c r="A158" s="50" t="s">
        <v>100</v>
      </c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2"/>
    </row>
    <row r="159" spans="1:13" ht="13.7" customHeight="1" x14ac:dyDescent="0.25">
      <c r="A159" s="5" t="s">
        <v>382</v>
      </c>
      <c r="B159" s="6" t="s">
        <v>164</v>
      </c>
      <c r="C159" s="7" t="s">
        <v>165</v>
      </c>
      <c r="D159" s="8" t="s">
        <v>39</v>
      </c>
      <c r="E159" s="9">
        <v>1772450.7079799999</v>
      </c>
      <c r="F159" s="9">
        <v>1448790.2112400001</v>
      </c>
      <c r="G159" s="9">
        <f>E159-F159</f>
        <v>323660.49673999986</v>
      </c>
      <c r="H159" s="9">
        <v>16797421.2773</v>
      </c>
      <c r="I159" s="9">
        <v>13636647.308900001</v>
      </c>
      <c r="J159" s="9">
        <f>H159-I159</f>
        <v>3160773.9683999997</v>
      </c>
      <c r="K159" s="9">
        <v>135998.88162</v>
      </c>
      <c r="L159" s="9">
        <v>119320.55847</v>
      </c>
      <c r="M159" s="10">
        <v>16678.32315</v>
      </c>
    </row>
    <row r="160" spans="1:13" ht="13.7" customHeight="1" x14ac:dyDescent="0.25">
      <c r="A160" s="5" t="s">
        <v>383</v>
      </c>
      <c r="B160" s="6" t="s">
        <v>384</v>
      </c>
      <c r="C160" s="7" t="s">
        <v>385</v>
      </c>
      <c r="D160" s="8" t="s">
        <v>39</v>
      </c>
      <c r="E160" s="9">
        <v>448.30399999999997</v>
      </c>
      <c r="F160" s="9">
        <v>448.30399999999997</v>
      </c>
      <c r="G160" s="9">
        <v>0</v>
      </c>
      <c r="H160" s="9">
        <v>483.30399999999997</v>
      </c>
      <c r="I160" s="9">
        <v>483.30399999999997</v>
      </c>
      <c r="J160" s="9">
        <v>0</v>
      </c>
      <c r="K160" s="9">
        <v>35</v>
      </c>
      <c r="L160" s="9">
        <v>35</v>
      </c>
      <c r="M160" s="10">
        <v>0</v>
      </c>
    </row>
    <row r="161" spans="1:13" ht="13.7" customHeight="1" x14ac:dyDescent="0.25">
      <c r="A161" s="5" t="s">
        <v>386</v>
      </c>
      <c r="B161" s="6" t="s">
        <v>387</v>
      </c>
      <c r="C161" s="7" t="s">
        <v>388</v>
      </c>
      <c r="D161" s="8" t="s">
        <v>39</v>
      </c>
      <c r="E161" s="9">
        <v>212639.14170000001</v>
      </c>
      <c r="F161" s="9">
        <v>5</v>
      </c>
      <c r="G161" s="9">
        <f>E161-F161</f>
        <v>212634.14170000001</v>
      </c>
      <c r="H161" s="9">
        <v>2225206.1283999998</v>
      </c>
      <c r="I161" s="9">
        <v>5</v>
      </c>
      <c r="J161" s="9">
        <f>H161-I161</f>
        <v>2225201.1283999998</v>
      </c>
      <c r="K161" s="9">
        <v>12686.03255</v>
      </c>
      <c r="L161" s="9">
        <v>0</v>
      </c>
      <c r="M161" s="10">
        <v>12686.03255</v>
      </c>
    </row>
    <row r="162" spans="1:13" ht="13.7" customHeight="1" x14ac:dyDescent="0.25">
      <c r="A162" s="5" t="s">
        <v>389</v>
      </c>
      <c r="B162" s="6" t="s">
        <v>390</v>
      </c>
      <c r="C162" s="7" t="s">
        <v>391</v>
      </c>
      <c r="D162" s="8" t="s">
        <v>39</v>
      </c>
      <c r="E162" s="9">
        <v>229.32542000000001</v>
      </c>
      <c r="F162" s="9">
        <v>229.32542000000001</v>
      </c>
      <c r="G162" s="9">
        <v>0</v>
      </c>
      <c r="H162" s="9">
        <v>243.98295999999999</v>
      </c>
      <c r="I162" s="9">
        <v>243.98295999999999</v>
      </c>
      <c r="J162" s="9">
        <v>0</v>
      </c>
      <c r="K162" s="9">
        <v>38.288919999999997</v>
      </c>
      <c r="L162" s="9">
        <v>38.288919999999997</v>
      </c>
      <c r="M162" s="10">
        <v>0</v>
      </c>
    </row>
    <row r="163" spans="1:13" ht="20.25" customHeight="1" x14ac:dyDescent="0.25">
      <c r="A163" s="5" t="s">
        <v>392</v>
      </c>
      <c r="B163" s="6" t="s">
        <v>393</v>
      </c>
      <c r="C163" s="7" t="s">
        <v>394</v>
      </c>
      <c r="D163" s="8" t="s">
        <v>39</v>
      </c>
      <c r="E163" s="9">
        <v>1061.5951500000001</v>
      </c>
      <c r="F163" s="9">
        <v>1061.5951500000001</v>
      </c>
      <c r="G163" s="9">
        <v>0</v>
      </c>
      <c r="H163" s="9">
        <v>1011.24413</v>
      </c>
      <c r="I163" s="9">
        <v>1011.24413</v>
      </c>
      <c r="J163" s="9">
        <v>0</v>
      </c>
      <c r="K163" s="9">
        <v>128.21812</v>
      </c>
      <c r="L163" s="9">
        <v>128.21812</v>
      </c>
      <c r="M163" s="12">
        <v>0</v>
      </c>
    </row>
    <row r="164" spans="1:13" ht="14.45" customHeight="1" x14ac:dyDescent="0.25">
      <c r="A164" s="5" t="s">
        <v>392</v>
      </c>
      <c r="B164" s="11" t="s">
        <v>172</v>
      </c>
      <c r="C164" s="7" t="s">
        <v>165</v>
      </c>
      <c r="D164" s="8" t="s">
        <v>39</v>
      </c>
      <c r="E164" s="9">
        <f>SUM(E159:E163)</f>
        <v>1986829.0742499998</v>
      </c>
      <c r="F164" s="9">
        <v>1450534.4358099999</v>
      </c>
      <c r="G164" s="9">
        <f>E164-F164</f>
        <v>536294.63843999989</v>
      </c>
      <c r="H164" s="9">
        <v>1904001.2716600001</v>
      </c>
      <c r="I164" s="9">
        <v>1365408.26198</v>
      </c>
      <c r="J164" s="9">
        <f>H164-I164</f>
        <v>538593.00968000013</v>
      </c>
      <c r="K164" s="9">
        <v>148886.42121</v>
      </c>
      <c r="L164" s="9">
        <v>119522.06551</v>
      </c>
      <c r="M164" s="13">
        <v>29364.3557</v>
      </c>
    </row>
    <row r="165" spans="1:13" ht="21" customHeight="1" x14ac:dyDescent="0.25">
      <c r="A165" s="5" t="s">
        <v>395</v>
      </c>
      <c r="B165" s="6" t="s">
        <v>396</v>
      </c>
      <c r="C165" s="7" t="s">
        <v>397</v>
      </c>
      <c r="D165" s="8" t="s">
        <v>39</v>
      </c>
      <c r="E165" s="9">
        <v>24972.493930000001</v>
      </c>
      <c r="F165" s="9">
        <v>10000</v>
      </c>
      <c r="G165" s="9">
        <v>14972.493930000001</v>
      </c>
      <c r="H165" s="9">
        <v>21274.404900000001</v>
      </c>
      <c r="I165" s="9">
        <v>10500</v>
      </c>
      <c r="J165" s="9">
        <v>10774.4049</v>
      </c>
      <c r="K165" s="9">
        <v>192408.40278</v>
      </c>
      <c r="L165" s="9">
        <v>162413.606</v>
      </c>
      <c r="M165" s="14">
        <v>29994.796780000001</v>
      </c>
    </row>
    <row r="166" spans="1:13" ht="20.25" customHeight="1" x14ac:dyDescent="0.25">
      <c r="A166" s="5" t="s">
        <v>398</v>
      </c>
      <c r="B166" s="6" t="s">
        <v>399</v>
      </c>
      <c r="C166" s="7" t="s">
        <v>400</v>
      </c>
      <c r="D166" s="8" t="s">
        <v>32</v>
      </c>
      <c r="E166" s="9">
        <v>18.655629999999999</v>
      </c>
      <c r="F166" s="9">
        <v>18.164899999999999</v>
      </c>
      <c r="G166" s="9">
        <v>0.49073</v>
      </c>
      <c r="H166" s="9">
        <v>6.7265300000000003</v>
      </c>
      <c r="I166" s="9">
        <v>5.5849399999999996</v>
      </c>
      <c r="J166" s="9">
        <v>1.1415900000000001</v>
      </c>
      <c r="K166" s="9">
        <v>-18.24802</v>
      </c>
      <c r="L166" s="9">
        <v>-14.54632</v>
      </c>
      <c r="M166" s="10">
        <v>-3.7017000000000002</v>
      </c>
    </row>
    <row r="167" spans="1:13" ht="20.25" customHeight="1" x14ac:dyDescent="0.25">
      <c r="A167" s="5" t="s">
        <v>401</v>
      </c>
      <c r="B167" s="6" t="s">
        <v>399</v>
      </c>
      <c r="C167" s="7" t="s">
        <v>400</v>
      </c>
      <c r="D167" s="8" t="s">
        <v>39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3.2443900000000001</v>
      </c>
      <c r="L167" s="9">
        <v>2.40347</v>
      </c>
      <c r="M167" s="10">
        <v>0.84092</v>
      </c>
    </row>
    <row r="168" spans="1:13" ht="20.25" customHeight="1" x14ac:dyDescent="0.25">
      <c r="A168" s="5" t="s">
        <v>402</v>
      </c>
      <c r="B168" s="6" t="s">
        <v>403</v>
      </c>
      <c r="C168" s="7" t="s">
        <v>404</v>
      </c>
      <c r="D168" s="8" t="s">
        <v>39</v>
      </c>
      <c r="E168" s="9">
        <v>1218.4515799999999</v>
      </c>
      <c r="F168" s="9">
        <v>1054.7638400000001</v>
      </c>
      <c r="G168" s="9">
        <v>163.68773999999999</v>
      </c>
      <c r="H168" s="9">
        <v>2164.9483100000002</v>
      </c>
      <c r="I168" s="9">
        <v>2071.7116799999999</v>
      </c>
      <c r="J168" s="9">
        <v>93.236630000000005</v>
      </c>
      <c r="K168" s="9">
        <v>3090.9582</v>
      </c>
      <c r="L168" s="9">
        <v>2856.30224</v>
      </c>
      <c r="M168" s="10">
        <v>234.65595999999999</v>
      </c>
    </row>
    <row r="169" spans="1:13" ht="14.45" customHeight="1" x14ac:dyDescent="0.25">
      <c r="A169" s="5" t="s">
        <v>402</v>
      </c>
      <c r="B169" s="11" t="s">
        <v>405</v>
      </c>
      <c r="C169" s="7" t="s">
        <v>406</v>
      </c>
      <c r="D169" s="8" t="s">
        <v>39</v>
      </c>
      <c r="E169" s="9">
        <f>SUM(E165:E168)</f>
        <v>26209.601140000002</v>
      </c>
      <c r="F169" s="9">
        <v>11072.928739999999</v>
      </c>
      <c r="G169" s="9">
        <v>15136.672399999999</v>
      </c>
      <c r="H169" s="9">
        <f>SUM(H165:H168)</f>
        <v>23446.079740000001</v>
      </c>
      <c r="I169" s="9">
        <v>12577.296619999999</v>
      </c>
      <c r="J169" s="9">
        <v>10868.78312</v>
      </c>
      <c r="K169" s="9">
        <v>195484.35735000001</v>
      </c>
      <c r="L169" s="9">
        <v>165257.76538999999</v>
      </c>
      <c r="M169" s="10">
        <v>30226.591960000002</v>
      </c>
    </row>
    <row r="170" spans="1:13" ht="13.7" customHeight="1" x14ac:dyDescent="0.25">
      <c r="A170" s="5" t="s">
        <v>407</v>
      </c>
      <c r="B170" s="6" t="s">
        <v>173</v>
      </c>
      <c r="C170" s="7" t="s">
        <v>174</v>
      </c>
      <c r="D170" s="8" t="s">
        <v>39</v>
      </c>
      <c r="E170" s="9">
        <v>42003.293969999999</v>
      </c>
      <c r="F170" s="9">
        <v>25833.4267</v>
      </c>
      <c r="G170" s="9">
        <v>16169.867270000001</v>
      </c>
      <c r="H170" s="9">
        <v>35947.856950000001</v>
      </c>
      <c r="I170" s="9">
        <v>25562.995060000001</v>
      </c>
      <c r="J170" s="9">
        <v>10384.86189</v>
      </c>
      <c r="K170" s="9">
        <v>16858.90423</v>
      </c>
      <c r="L170" s="9">
        <v>8796.8441700000003</v>
      </c>
      <c r="M170" s="10">
        <v>8062.0600599999998</v>
      </c>
    </row>
    <row r="171" spans="1:13" ht="13.7" customHeight="1" x14ac:dyDescent="0.25">
      <c r="A171" s="5" t="s">
        <v>408</v>
      </c>
      <c r="B171" s="6" t="s">
        <v>409</v>
      </c>
      <c r="C171" s="7" t="s">
        <v>410</v>
      </c>
      <c r="D171" s="8" t="s">
        <v>39</v>
      </c>
      <c r="E171" s="9">
        <v>5</v>
      </c>
      <c r="F171" s="9">
        <v>5</v>
      </c>
      <c r="G171" s="9">
        <v>0</v>
      </c>
      <c r="H171" s="9">
        <v>5</v>
      </c>
      <c r="I171" s="9">
        <v>5</v>
      </c>
      <c r="J171" s="9">
        <v>0</v>
      </c>
      <c r="K171" s="9">
        <v>0</v>
      </c>
      <c r="L171" s="9">
        <v>0</v>
      </c>
      <c r="M171" s="10">
        <v>0</v>
      </c>
    </row>
    <row r="172" spans="1:13" ht="20.25" customHeight="1" x14ac:dyDescent="0.25">
      <c r="A172" s="5" t="s">
        <v>411</v>
      </c>
      <c r="B172" s="6" t="s">
        <v>412</v>
      </c>
      <c r="C172" s="7" t="s">
        <v>413</v>
      </c>
      <c r="D172" s="8" t="s">
        <v>39</v>
      </c>
      <c r="E172" s="9">
        <v>16.560970000000001</v>
      </c>
      <c r="F172" s="9">
        <v>16.202210000000001</v>
      </c>
      <c r="G172" s="9">
        <v>0.35876000000000002</v>
      </c>
      <c r="H172" s="9">
        <v>2.9587599999999998</v>
      </c>
      <c r="I172" s="9">
        <v>2.6115900000000001</v>
      </c>
      <c r="J172" s="9">
        <v>0.34716999999999998</v>
      </c>
      <c r="K172" s="9">
        <v>1.3541099999999999</v>
      </c>
      <c r="L172" s="9">
        <v>1.00193</v>
      </c>
      <c r="M172" s="10">
        <v>0.35217999999999999</v>
      </c>
    </row>
    <row r="173" spans="1:13" ht="14.45" customHeight="1" x14ac:dyDescent="0.25">
      <c r="A173" s="5" t="s">
        <v>411</v>
      </c>
      <c r="B173" s="11" t="s">
        <v>175</v>
      </c>
      <c r="C173" s="7" t="s">
        <v>174</v>
      </c>
      <c r="D173" s="8" t="s">
        <v>39</v>
      </c>
      <c r="E173" s="9">
        <f>SUM(E170:E172)</f>
        <v>42024.854939999997</v>
      </c>
      <c r="F173" s="9">
        <f t="shared" ref="F173:K173" si="2">SUM(F170:F172)</f>
        <v>25854.628909999999</v>
      </c>
      <c r="G173" s="9">
        <f t="shared" si="2"/>
        <v>16170.22603</v>
      </c>
      <c r="H173" s="9">
        <f t="shared" si="2"/>
        <v>35955.815710000003</v>
      </c>
      <c r="I173" s="9">
        <f t="shared" si="2"/>
        <v>25570.606650000002</v>
      </c>
      <c r="J173" s="9">
        <f t="shared" si="2"/>
        <v>10385.209059999999</v>
      </c>
      <c r="K173" s="9">
        <f t="shared" si="2"/>
        <v>16860.25834</v>
      </c>
      <c r="L173" s="9">
        <v>8797.8461000000007</v>
      </c>
      <c r="M173" s="10">
        <v>8062.4122399999997</v>
      </c>
    </row>
    <row r="174" spans="1:13" ht="13.7" customHeight="1" x14ac:dyDescent="0.25">
      <c r="A174" s="5" t="s">
        <v>414</v>
      </c>
      <c r="B174" s="6" t="s">
        <v>415</v>
      </c>
      <c r="C174" s="7" t="s">
        <v>416</v>
      </c>
      <c r="D174" s="8" t="s">
        <v>39</v>
      </c>
      <c r="E174" s="9">
        <v>13216.428029999999</v>
      </c>
      <c r="F174" s="9">
        <v>1630.3178800000001</v>
      </c>
      <c r="G174" s="9">
        <v>11586.11015</v>
      </c>
      <c r="H174" s="9">
        <v>14133.63552</v>
      </c>
      <c r="I174" s="9">
        <v>1917.76367</v>
      </c>
      <c r="J174" s="9">
        <v>12215.87185</v>
      </c>
      <c r="K174" s="9">
        <v>228223.92366</v>
      </c>
      <c r="L174" s="9">
        <v>8220.1278399999992</v>
      </c>
      <c r="M174" s="10">
        <v>220003.79582</v>
      </c>
    </row>
    <row r="175" spans="1:13" ht="20.25" customHeight="1" x14ac:dyDescent="0.25">
      <c r="A175" s="5" t="s">
        <v>417</v>
      </c>
      <c r="B175" s="6" t="s">
        <v>418</v>
      </c>
      <c r="C175" s="7" t="s">
        <v>419</v>
      </c>
      <c r="D175" s="8" t="s">
        <v>32</v>
      </c>
      <c r="E175" s="9">
        <v>9.5407100000000007</v>
      </c>
      <c r="F175" s="9">
        <v>1.3975200000000001</v>
      </c>
      <c r="G175" s="9">
        <v>8.1431900000000006</v>
      </c>
      <c r="H175" s="9">
        <v>8.4198500000000003</v>
      </c>
      <c r="I175" s="9">
        <v>1.10103</v>
      </c>
      <c r="J175" s="9">
        <v>7.3188199999999997</v>
      </c>
      <c r="K175" s="9">
        <v>-94.136070000000004</v>
      </c>
      <c r="L175" s="9">
        <v>-3.4060299999999999</v>
      </c>
      <c r="M175" s="10">
        <v>-90.730040000000002</v>
      </c>
    </row>
    <row r="176" spans="1:13" ht="20.25" customHeight="1" x14ac:dyDescent="0.25">
      <c r="A176" s="5" t="s">
        <v>420</v>
      </c>
      <c r="B176" s="6" t="s">
        <v>418</v>
      </c>
      <c r="C176" s="7" t="s">
        <v>419</v>
      </c>
      <c r="D176" s="8" t="s">
        <v>39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5.5191299999999996</v>
      </c>
      <c r="L176" s="9">
        <v>0.81560999999999995</v>
      </c>
      <c r="M176" s="10">
        <v>4.7035200000000001</v>
      </c>
    </row>
    <row r="177" spans="1:13" ht="22.5" x14ac:dyDescent="0.25">
      <c r="A177" s="5" t="s">
        <v>421</v>
      </c>
      <c r="B177" s="6" t="s">
        <v>422</v>
      </c>
      <c r="C177" s="7" t="s">
        <v>423</v>
      </c>
      <c r="D177" s="8" t="s">
        <v>39</v>
      </c>
      <c r="E177" s="9">
        <v>1865.6857</v>
      </c>
      <c r="F177" s="9">
        <v>98.766199999999998</v>
      </c>
      <c r="G177" s="9">
        <v>1766.9195</v>
      </c>
      <c r="H177" s="9">
        <v>1166.46614</v>
      </c>
      <c r="I177" s="9">
        <v>105.75203</v>
      </c>
      <c r="J177" s="9">
        <v>1060.7141099999999</v>
      </c>
      <c r="K177" s="9">
        <v>3147.4028199999998</v>
      </c>
      <c r="L177" s="9">
        <v>167.32836</v>
      </c>
      <c r="M177" s="10">
        <v>2980.0744599999998</v>
      </c>
    </row>
    <row r="178" spans="1:13" ht="14.45" customHeight="1" x14ac:dyDescent="0.25">
      <c r="A178" s="5" t="s">
        <v>421</v>
      </c>
      <c r="B178" s="11" t="s">
        <v>424</v>
      </c>
      <c r="C178" s="7" t="s">
        <v>425</v>
      </c>
      <c r="D178" s="8" t="s">
        <v>39</v>
      </c>
      <c r="E178" s="9">
        <f>SUM(E174:E177)</f>
        <v>15091.654439999998</v>
      </c>
      <c r="F178" s="9">
        <v>1730.4816000000001</v>
      </c>
      <c r="G178" s="9">
        <v>13361.172839999999</v>
      </c>
      <c r="H178" s="9">
        <v>15308.52151</v>
      </c>
      <c r="I178" s="9">
        <v>2024.61673</v>
      </c>
      <c r="J178" s="9">
        <v>13283.904780000001</v>
      </c>
      <c r="K178" s="9">
        <v>231282.70954000001</v>
      </c>
      <c r="L178" s="9">
        <v>8384.8657800000001</v>
      </c>
      <c r="M178" s="10">
        <v>222897.84375999999</v>
      </c>
    </row>
    <row r="179" spans="1:13" ht="21.75" customHeight="1" x14ac:dyDescent="0.25">
      <c r="A179" s="5" t="s">
        <v>426</v>
      </c>
      <c r="B179" s="6" t="s">
        <v>176</v>
      </c>
      <c r="C179" s="7" t="s">
        <v>177</v>
      </c>
      <c r="D179" s="8" t="s">
        <v>39</v>
      </c>
      <c r="E179" s="9">
        <v>63795.421880000002</v>
      </c>
      <c r="F179" s="9">
        <v>59405.350899999998</v>
      </c>
      <c r="G179" s="9">
        <v>4390.0709800000004</v>
      </c>
      <c r="H179" s="9">
        <v>62806.953170000001</v>
      </c>
      <c r="I179" s="9">
        <v>58451.423040000001</v>
      </c>
      <c r="J179" s="9">
        <v>4355.5301300000001</v>
      </c>
      <c r="K179" s="9">
        <v>697.26981999999998</v>
      </c>
      <c r="L179" s="9">
        <v>697.26981999999998</v>
      </c>
      <c r="M179" s="10">
        <v>0</v>
      </c>
    </row>
    <row r="180" spans="1:13" ht="20.25" customHeight="1" x14ac:dyDescent="0.25">
      <c r="A180" s="5" t="s">
        <v>427</v>
      </c>
      <c r="B180" s="6" t="s">
        <v>428</v>
      </c>
      <c r="C180" s="7" t="s">
        <v>429</v>
      </c>
      <c r="D180" s="8" t="s">
        <v>39</v>
      </c>
      <c r="E180" s="9">
        <v>4316.4675399999996</v>
      </c>
      <c r="F180" s="9">
        <v>0</v>
      </c>
      <c r="G180" s="9">
        <v>4316.4675399999996</v>
      </c>
      <c r="H180" s="9">
        <v>5577.5384800000002</v>
      </c>
      <c r="I180" s="9">
        <v>1000</v>
      </c>
      <c r="J180" s="9">
        <v>4577.5384800000002</v>
      </c>
      <c r="K180" s="9">
        <v>88877.83124</v>
      </c>
      <c r="L180" s="9">
        <v>79251.445000000007</v>
      </c>
      <c r="M180" s="10">
        <v>9626.3862399999998</v>
      </c>
    </row>
    <row r="181" spans="1:13" ht="20.25" customHeight="1" x14ac:dyDescent="0.25">
      <c r="A181" s="5" t="s">
        <v>430</v>
      </c>
      <c r="B181" s="6" t="s">
        <v>431</v>
      </c>
      <c r="C181" s="7" t="s">
        <v>432</v>
      </c>
      <c r="D181" s="8" t="s">
        <v>32</v>
      </c>
      <c r="E181" s="9">
        <v>3.9336600000000002</v>
      </c>
      <c r="F181" s="9">
        <v>3.8458899999999998</v>
      </c>
      <c r="G181" s="9">
        <v>0.87770000000000004</v>
      </c>
      <c r="H181" s="9">
        <v>4.0798399999999999</v>
      </c>
      <c r="I181" s="9">
        <v>37.207000000000001</v>
      </c>
      <c r="J181" s="9">
        <v>3.5914000000000001</v>
      </c>
      <c r="K181" s="9">
        <v>-7.0396999999999998</v>
      </c>
      <c r="L181" s="9">
        <v>-7.0042999999999997</v>
      </c>
      <c r="M181" s="10">
        <v>-3.5400000000000001E-2</v>
      </c>
    </row>
    <row r="182" spans="1:13" ht="20.25" customHeight="1" x14ac:dyDescent="0.25">
      <c r="A182" s="5" t="s">
        <v>433</v>
      </c>
      <c r="B182" s="6" t="s">
        <v>431</v>
      </c>
      <c r="C182" s="7" t="s">
        <v>432</v>
      </c>
      <c r="D182" s="8" t="s">
        <v>39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1.87558</v>
      </c>
      <c r="L182" s="9">
        <v>1.5786</v>
      </c>
      <c r="M182" s="10">
        <v>0.29698000000000002</v>
      </c>
    </row>
    <row r="183" spans="1:13" ht="20.25" customHeight="1" x14ac:dyDescent="0.25">
      <c r="A183" s="5" t="s">
        <v>434</v>
      </c>
      <c r="B183" s="6" t="s">
        <v>435</v>
      </c>
      <c r="C183" s="7" t="s">
        <v>436</v>
      </c>
      <c r="D183" s="8" t="s">
        <v>39</v>
      </c>
      <c r="E183" s="9">
        <v>812.21088999999995</v>
      </c>
      <c r="F183" s="9">
        <v>796.10961999999995</v>
      </c>
      <c r="G183" s="9">
        <v>16.10127</v>
      </c>
      <c r="H183" s="9">
        <v>1026.91633</v>
      </c>
      <c r="I183" s="9">
        <v>1001.07807</v>
      </c>
      <c r="J183" s="9">
        <v>25.838259999999998</v>
      </c>
      <c r="K183" s="9">
        <v>1807.3706</v>
      </c>
      <c r="L183" s="9">
        <v>1767.7289499999999</v>
      </c>
      <c r="M183" s="10">
        <v>39.641649999999998</v>
      </c>
    </row>
    <row r="184" spans="1:13" ht="14.45" customHeight="1" x14ac:dyDescent="0.25">
      <c r="A184" s="5" t="s">
        <v>434</v>
      </c>
      <c r="B184" s="11" t="s">
        <v>178</v>
      </c>
      <c r="C184" s="7" t="s">
        <v>179</v>
      </c>
      <c r="D184" s="8" t="s">
        <v>39</v>
      </c>
      <c r="E184" s="9">
        <f>SUM(E179:E183)</f>
        <v>68928.033970000004</v>
      </c>
      <c r="F184" s="9">
        <f>SUM(F179:F183)</f>
        <v>60205.306409999997</v>
      </c>
      <c r="G184" s="9">
        <f t="shared" ref="G184:J184" si="3">SUM(G179:G183)</f>
        <v>8723.5174899999984</v>
      </c>
      <c r="H184" s="9">
        <f t="shared" si="3"/>
        <v>69415.487820000009</v>
      </c>
      <c r="I184" s="9">
        <f t="shared" si="3"/>
        <v>60489.708110000007</v>
      </c>
      <c r="J184" s="9">
        <f t="shared" si="3"/>
        <v>8962.49827</v>
      </c>
      <c r="K184" s="9">
        <v>91377.307539999994</v>
      </c>
      <c r="L184" s="9">
        <v>81711.018070000006</v>
      </c>
      <c r="M184" s="10">
        <v>9666.2894699999997</v>
      </c>
    </row>
    <row r="185" spans="1:13" ht="14.45" customHeight="1" x14ac:dyDescent="0.25">
      <c r="A185" s="5" t="s">
        <v>437</v>
      </c>
      <c r="B185" s="11" t="s">
        <v>181</v>
      </c>
      <c r="C185" s="7" t="s">
        <v>182</v>
      </c>
      <c r="D185" s="8" t="s">
        <v>39</v>
      </c>
      <c r="E185" s="9">
        <f t="shared" ref="E185:J185" si="4">E164+E169+E173+E178+E184</f>
        <v>2139083.2187399999</v>
      </c>
      <c r="F185" s="9">
        <f>F164+F169+F173+F178+F184</f>
        <v>1549397.7814699998</v>
      </c>
      <c r="G185" s="9">
        <f t="shared" si="4"/>
        <v>589686.22719999996</v>
      </c>
      <c r="H185" s="9">
        <f t="shared" si="4"/>
        <v>2048127.1764400001</v>
      </c>
      <c r="I185" s="9">
        <f t="shared" si="4"/>
        <v>1466070.4900899997</v>
      </c>
      <c r="J185" s="9">
        <f t="shared" si="4"/>
        <v>582093.40491000016</v>
      </c>
      <c r="K185" s="9">
        <v>683891.05397999997</v>
      </c>
      <c r="L185" s="9">
        <v>383673.56085000001</v>
      </c>
      <c r="M185" s="10">
        <v>300217.49313000002</v>
      </c>
    </row>
    <row r="186" spans="1:13" ht="29.85" customHeight="1" x14ac:dyDescent="0.25">
      <c r="A186" s="5" t="s">
        <v>438</v>
      </c>
      <c r="B186" s="6" t="s">
        <v>439</v>
      </c>
      <c r="C186" s="7" t="s">
        <v>440</v>
      </c>
      <c r="D186" s="8" t="s">
        <v>39</v>
      </c>
      <c r="E186" s="9">
        <v>9686.8080000000009</v>
      </c>
      <c r="F186" s="9">
        <v>0</v>
      </c>
      <c r="G186" s="9">
        <v>9686.8080000000009</v>
      </c>
      <c r="H186" s="9">
        <v>3932.8919999999998</v>
      </c>
      <c r="I186" s="9">
        <v>0</v>
      </c>
      <c r="J186" s="9">
        <v>3932.8919999999998</v>
      </c>
      <c r="K186" s="9">
        <v>177652.07399999999</v>
      </c>
      <c r="L186" s="9">
        <v>0</v>
      </c>
      <c r="M186" s="10">
        <v>177652.07399999999</v>
      </c>
    </row>
    <row r="187" spans="1:13" ht="29.85" customHeight="1" x14ac:dyDescent="0.25">
      <c r="A187" s="5" t="s">
        <v>441</v>
      </c>
      <c r="B187" s="6" t="s">
        <v>442</v>
      </c>
      <c r="C187" s="7" t="s">
        <v>443</v>
      </c>
      <c r="D187" s="8" t="s">
        <v>32</v>
      </c>
      <c r="E187" s="9">
        <v>10.603870000000001</v>
      </c>
      <c r="F187" s="9">
        <v>0</v>
      </c>
      <c r="G187" s="9">
        <v>10.603870000000001</v>
      </c>
      <c r="H187" s="9">
        <v>67.605059999999995</v>
      </c>
      <c r="I187" s="9">
        <v>0</v>
      </c>
      <c r="J187" s="9">
        <v>67.605059999999995</v>
      </c>
      <c r="K187" s="9">
        <v>-403.46888999999999</v>
      </c>
      <c r="L187" s="9">
        <v>0</v>
      </c>
      <c r="M187" s="10">
        <v>-403.46888999999999</v>
      </c>
    </row>
    <row r="188" spans="1:13" ht="29.85" customHeight="1" x14ac:dyDescent="0.25">
      <c r="A188" s="5" t="s">
        <v>444</v>
      </c>
      <c r="B188" s="6" t="s">
        <v>445</v>
      </c>
      <c r="C188" s="7" t="s">
        <v>446</v>
      </c>
      <c r="D188" s="8" t="s">
        <v>39</v>
      </c>
      <c r="E188" s="9">
        <v>1075.7756300000001</v>
      </c>
      <c r="F188" s="9">
        <v>0</v>
      </c>
      <c r="G188" s="9">
        <v>1075.7756300000001</v>
      </c>
      <c r="H188" s="9">
        <v>762.92623000000003</v>
      </c>
      <c r="I188" s="9">
        <v>0</v>
      </c>
      <c r="J188" s="9">
        <v>762.92623000000003</v>
      </c>
      <c r="K188" s="9">
        <v>2580.8896500000001</v>
      </c>
      <c r="L188" s="9">
        <v>0</v>
      </c>
      <c r="M188" s="10">
        <v>2580.8896500000001</v>
      </c>
    </row>
    <row r="189" spans="1:13" ht="29.85" customHeight="1" x14ac:dyDescent="0.25">
      <c r="A189" s="5" t="s">
        <v>444</v>
      </c>
      <c r="B189" s="11" t="s">
        <v>447</v>
      </c>
      <c r="C189" s="7" t="s">
        <v>440</v>
      </c>
      <c r="D189" s="8" t="s">
        <v>39</v>
      </c>
      <c r="E189" s="9">
        <v>10773.1875</v>
      </c>
      <c r="F189" s="9">
        <v>0</v>
      </c>
      <c r="G189" s="9">
        <v>10773.1875</v>
      </c>
      <c r="H189" s="9">
        <v>4763.4232899999997</v>
      </c>
      <c r="I189" s="9">
        <v>0</v>
      </c>
      <c r="J189" s="9">
        <v>4763.4232899999997</v>
      </c>
      <c r="K189" s="9">
        <v>179829.49476</v>
      </c>
      <c r="L189" s="9">
        <v>0</v>
      </c>
      <c r="M189" s="10">
        <v>179829.49476</v>
      </c>
    </row>
    <row r="190" spans="1:13" ht="20.25" customHeight="1" x14ac:dyDescent="0.25">
      <c r="A190" s="5" t="s">
        <v>448</v>
      </c>
      <c r="B190" s="11" t="s">
        <v>449</v>
      </c>
      <c r="C190" s="7" t="s">
        <v>450</v>
      </c>
      <c r="D190" s="8" t="s">
        <v>39</v>
      </c>
      <c r="E190" s="9">
        <v>10773.1875</v>
      </c>
      <c r="F190" s="9">
        <v>0</v>
      </c>
      <c r="G190" s="9">
        <v>10773.1875</v>
      </c>
      <c r="H190" s="9">
        <v>4763.4232899999997</v>
      </c>
      <c r="I190" s="9">
        <v>0</v>
      </c>
      <c r="J190" s="9">
        <v>4763.4232899999997</v>
      </c>
      <c r="K190" s="9">
        <v>179829.49476</v>
      </c>
      <c r="L190" s="9">
        <v>0</v>
      </c>
      <c r="M190" s="10">
        <v>179829.49476</v>
      </c>
    </row>
    <row r="191" spans="1:13" ht="29.85" customHeight="1" x14ac:dyDescent="0.25">
      <c r="A191" s="5" t="s">
        <v>451</v>
      </c>
      <c r="B191" s="6" t="s">
        <v>452</v>
      </c>
      <c r="C191" s="7" t="s">
        <v>453</v>
      </c>
      <c r="D191" s="8" t="s">
        <v>39</v>
      </c>
      <c r="E191" s="9">
        <v>556297.79995000002</v>
      </c>
      <c r="F191" s="9">
        <v>276293.19004000002</v>
      </c>
      <c r="G191" s="9">
        <v>280004.60991</v>
      </c>
      <c r="H191" s="9">
        <v>556297.79995000002</v>
      </c>
      <c r="I191" s="9">
        <v>276293.19004000002</v>
      </c>
      <c r="J191" s="9">
        <v>280004.60991</v>
      </c>
      <c r="K191" s="9">
        <v>0</v>
      </c>
      <c r="L191" s="9">
        <v>0</v>
      </c>
      <c r="M191" s="10">
        <v>0</v>
      </c>
    </row>
    <row r="192" spans="1:13" ht="13.7" customHeight="1" x14ac:dyDescent="0.25">
      <c r="A192" s="5" t="s">
        <v>454</v>
      </c>
      <c r="B192" s="6" t="s">
        <v>455</v>
      </c>
      <c r="C192" s="7" t="s">
        <v>456</v>
      </c>
      <c r="D192" s="8" t="s">
        <v>39</v>
      </c>
      <c r="E192" s="9">
        <v>3914.1568600000001</v>
      </c>
      <c r="F192" s="9">
        <v>3914.1568600000001</v>
      </c>
      <c r="G192" s="9">
        <v>0</v>
      </c>
      <c r="H192" s="9">
        <v>3914.1568600000001</v>
      </c>
      <c r="I192" s="9">
        <v>3914.1568600000001</v>
      </c>
      <c r="J192" s="9">
        <v>0</v>
      </c>
      <c r="K192" s="9">
        <v>0.87060000000000004</v>
      </c>
      <c r="L192" s="9">
        <v>0.87060000000000004</v>
      </c>
      <c r="M192" s="10">
        <v>0</v>
      </c>
    </row>
    <row r="193" spans="1:13" ht="13.7" customHeight="1" x14ac:dyDescent="0.25">
      <c r="A193" s="5" t="s">
        <v>457</v>
      </c>
      <c r="B193" s="6" t="s">
        <v>458</v>
      </c>
      <c r="C193" s="7" t="s">
        <v>459</v>
      </c>
      <c r="D193" s="8" t="s">
        <v>39</v>
      </c>
      <c r="E193" s="9">
        <v>4.45662</v>
      </c>
      <c r="F193" s="9">
        <v>0</v>
      </c>
      <c r="G193" s="9">
        <v>4.45662</v>
      </c>
      <c r="H193" s="9">
        <v>2.0244499999999999</v>
      </c>
      <c r="I193" s="9">
        <v>0</v>
      </c>
      <c r="J193" s="9">
        <v>2.0244499999999999</v>
      </c>
      <c r="K193" s="9">
        <v>151.01425</v>
      </c>
      <c r="L193" s="9">
        <v>58.900579999999998</v>
      </c>
      <c r="M193" s="10">
        <v>92.113669999999999</v>
      </c>
    </row>
    <row r="194" spans="1:13" ht="20.25" customHeight="1" x14ac:dyDescent="0.25">
      <c r="A194" s="5" t="s">
        <v>460</v>
      </c>
      <c r="B194" s="6" t="s">
        <v>461</v>
      </c>
      <c r="C194" s="7" t="s">
        <v>462</v>
      </c>
      <c r="D194" s="8" t="s">
        <v>39</v>
      </c>
      <c r="E194" s="9">
        <v>240867.46285000001</v>
      </c>
      <c r="F194" s="9">
        <v>165753.46001000001</v>
      </c>
      <c r="G194" s="9">
        <v>75114.002840000001</v>
      </c>
      <c r="H194" s="9">
        <v>240867.46285000001</v>
      </c>
      <c r="I194" s="9">
        <v>165753.46001000001</v>
      </c>
      <c r="J194" s="9">
        <v>75114.002840000001</v>
      </c>
      <c r="K194" s="9">
        <v>8</v>
      </c>
      <c r="L194" s="9">
        <v>8</v>
      </c>
      <c r="M194" s="10">
        <v>0</v>
      </c>
    </row>
    <row r="195" spans="1:13" ht="20.25" customHeight="1" x14ac:dyDescent="0.25">
      <c r="A195" s="5" t="s">
        <v>460</v>
      </c>
      <c r="B195" s="11" t="s">
        <v>463</v>
      </c>
      <c r="C195" s="7" t="s">
        <v>464</v>
      </c>
      <c r="D195" s="8" t="s">
        <v>39</v>
      </c>
      <c r="E195" s="9">
        <f>SUM(E191:E194)</f>
        <v>801083.87627999997</v>
      </c>
      <c r="F195" s="9">
        <f>SUM(F191:F194)</f>
        <v>445960.80691000004</v>
      </c>
      <c r="G195" s="9">
        <v>355123.06936999998</v>
      </c>
      <c r="H195" s="9">
        <v>801081.44411000004</v>
      </c>
      <c r="I195" s="9">
        <v>445960.80690999998</v>
      </c>
      <c r="J195" s="9">
        <v>355120.6372</v>
      </c>
      <c r="K195" s="9">
        <f>SUM(K191:K194)</f>
        <v>159.88485</v>
      </c>
      <c r="L195" s="9">
        <v>67.771180000000001</v>
      </c>
      <c r="M195" s="10">
        <v>92.113669999999999</v>
      </c>
    </row>
    <row r="196" spans="1:13" ht="20.25" customHeight="1" x14ac:dyDescent="0.25">
      <c r="A196" s="5" t="s">
        <v>465</v>
      </c>
      <c r="B196" s="6" t="s">
        <v>198</v>
      </c>
      <c r="C196" s="7" t="s">
        <v>199</v>
      </c>
      <c r="D196" s="8" t="s">
        <v>39</v>
      </c>
      <c r="E196" s="9">
        <v>26789.38724</v>
      </c>
      <c r="F196" s="9">
        <v>23519.399170000001</v>
      </c>
      <c r="G196" s="9">
        <f>E196-F196</f>
        <v>3269.9880699999994</v>
      </c>
      <c r="H196" s="9">
        <v>25433.6109</v>
      </c>
      <c r="I196" s="9">
        <v>22087.026320000001</v>
      </c>
      <c r="J196" s="9">
        <f>H196-I196</f>
        <v>3346.5845799999988</v>
      </c>
      <c r="K196" s="9">
        <v>1528.67833</v>
      </c>
      <c r="L196" s="9">
        <v>1528.67833</v>
      </c>
      <c r="M196" s="10">
        <v>0</v>
      </c>
    </row>
    <row r="197" spans="1:13" ht="14.45" customHeight="1" x14ac:dyDescent="0.25">
      <c r="A197" s="5" t="s">
        <v>465</v>
      </c>
      <c r="B197" s="11" t="s">
        <v>200</v>
      </c>
      <c r="C197" s="7" t="s">
        <v>201</v>
      </c>
      <c r="D197" s="8" t="s">
        <v>39</v>
      </c>
      <c r="E197" s="9">
        <f t="shared" ref="E197:J197" si="5">E196</f>
        <v>26789.38724</v>
      </c>
      <c r="F197" s="9">
        <f t="shared" si="5"/>
        <v>23519.399170000001</v>
      </c>
      <c r="G197" s="9">
        <f t="shared" si="5"/>
        <v>3269.9880699999994</v>
      </c>
      <c r="H197" s="9">
        <f t="shared" si="5"/>
        <v>25433.6109</v>
      </c>
      <c r="I197" s="9">
        <f t="shared" si="5"/>
        <v>22087.026320000001</v>
      </c>
      <c r="J197" s="9">
        <f t="shared" si="5"/>
        <v>3346.5845799999988</v>
      </c>
      <c r="K197" s="9">
        <v>1528.67833</v>
      </c>
      <c r="L197" s="9">
        <v>1528.67833</v>
      </c>
      <c r="M197" s="10">
        <v>0</v>
      </c>
    </row>
    <row r="198" spans="1:13" ht="20.25" customHeight="1" x14ac:dyDescent="0.25">
      <c r="A198" s="5" t="s">
        <v>466</v>
      </c>
      <c r="B198" s="11" t="s">
        <v>203</v>
      </c>
      <c r="C198" s="7" t="s">
        <v>204</v>
      </c>
      <c r="D198" s="8" t="s">
        <v>39</v>
      </c>
      <c r="E198" s="9">
        <f>E195+E197</f>
        <v>827873.26351999992</v>
      </c>
      <c r="F198" s="9">
        <f>F195+F196</f>
        <v>469480.20608000003</v>
      </c>
      <c r="G198" s="9">
        <f>G195+G197</f>
        <v>358393.05744</v>
      </c>
      <c r="H198" s="9">
        <f>H195+H197</f>
        <v>826515.05501000001</v>
      </c>
      <c r="I198" s="9">
        <f>I195+I197</f>
        <v>468047.83322999999</v>
      </c>
      <c r="J198" s="9">
        <f>J195+J196</f>
        <v>358467.22178000002</v>
      </c>
      <c r="K198" s="9">
        <f>K195+K197</f>
        <v>1688.5631799999999</v>
      </c>
      <c r="L198" s="9">
        <f>L195+L197</f>
        <v>1596.4495099999999</v>
      </c>
      <c r="M198" s="10">
        <f>M195+M197</f>
        <v>92.113669999999999</v>
      </c>
    </row>
    <row r="199" spans="1:13" ht="14.45" customHeight="1" thickBot="1" x14ac:dyDescent="0.3">
      <c r="A199" s="5" t="s">
        <v>467</v>
      </c>
      <c r="B199" s="11" t="s">
        <v>206</v>
      </c>
      <c r="C199" s="7" t="s">
        <v>207</v>
      </c>
      <c r="D199" s="8" t="s">
        <v>39</v>
      </c>
      <c r="E199" s="9">
        <f t="shared" ref="E199:J199" si="6">E185+E190+E198</f>
        <v>2977729.66976</v>
      </c>
      <c r="F199" s="9">
        <f t="shared" si="6"/>
        <v>2018877.9875499997</v>
      </c>
      <c r="G199" s="9">
        <f t="shared" si="6"/>
        <v>958852.47213999997</v>
      </c>
      <c r="H199" s="9">
        <f t="shared" si="6"/>
        <v>2879405.6547400001</v>
      </c>
      <c r="I199" s="9">
        <f t="shared" si="6"/>
        <v>1934118.3233199997</v>
      </c>
      <c r="J199" s="9">
        <f t="shared" si="6"/>
        <v>945324.04998000013</v>
      </c>
      <c r="K199" s="9">
        <v>865409.11192000005</v>
      </c>
      <c r="L199" s="9">
        <v>385270.01036000001</v>
      </c>
      <c r="M199" s="10">
        <v>480139.10155999998</v>
      </c>
    </row>
    <row r="200" spans="1:13" ht="13.7" customHeight="1" thickBot="1" x14ac:dyDescent="0.3">
      <c r="A200" s="50" t="s">
        <v>208</v>
      </c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2"/>
    </row>
    <row r="201" spans="1:13" ht="29.85" customHeight="1" x14ac:dyDescent="0.25">
      <c r="A201" s="5" t="s">
        <v>468</v>
      </c>
      <c r="B201" s="6" t="s">
        <v>469</v>
      </c>
      <c r="C201" s="7" t="s">
        <v>470</v>
      </c>
      <c r="D201" s="8" t="s">
        <v>39</v>
      </c>
      <c r="E201" s="9">
        <v>3.4021400000000002</v>
      </c>
      <c r="F201" s="9">
        <v>3.4021400000000002</v>
      </c>
      <c r="G201" s="9">
        <v>0</v>
      </c>
      <c r="H201" s="9">
        <v>3.4021400000000002</v>
      </c>
      <c r="I201" s="9">
        <v>3.4021400000000002</v>
      </c>
      <c r="J201" s="9">
        <v>0</v>
      </c>
      <c r="K201" s="9">
        <v>0</v>
      </c>
      <c r="L201" s="9">
        <v>0</v>
      </c>
      <c r="M201" s="10">
        <v>0</v>
      </c>
    </row>
    <row r="202" spans="1:13" ht="29.85" customHeight="1" x14ac:dyDescent="0.25">
      <c r="A202" s="5" t="s">
        <v>471</v>
      </c>
      <c r="B202" s="6" t="s">
        <v>472</v>
      </c>
      <c r="C202" s="7" t="s">
        <v>473</v>
      </c>
      <c r="D202" s="8" t="s">
        <v>39</v>
      </c>
      <c r="E202" s="9">
        <v>266.5967</v>
      </c>
      <c r="F202" s="9">
        <v>266.5967</v>
      </c>
      <c r="G202" s="9">
        <v>0</v>
      </c>
      <c r="H202" s="9">
        <v>266.5967</v>
      </c>
      <c r="I202" s="9">
        <v>266.5967</v>
      </c>
      <c r="J202" s="9">
        <v>0</v>
      </c>
      <c r="K202" s="9">
        <v>0</v>
      </c>
      <c r="L202" s="9">
        <v>0</v>
      </c>
      <c r="M202" s="10">
        <v>0</v>
      </c>
    </row>
    <row r="203" spans="1:13" ht="20.25" customHeight="1" x14ac:dyDescent="0.25">
      <c r="A203" s="5" t="s">
        <v>471</v>
      </c>
      <c r="B203" s="11" t="s">
        <v>474</v>
      </c>
      <c r="C203" s="7" t="s">
        <v>475</v>
      </c>
      <c r="D203" s="8" t="s">
        <v>39</v>
      </c>
      <c r="E203" s="9">
        <v>269.99883999999997</v>
      </c>
      <c r="F203" s="9">
        <v>269.99883999999997</v>
      </c>
      <c r="G203" s="9">
        <v>0</v>
      </c>
      <c r="H203" s="9">
        <v>269.99883999999997</v>
      </c>
      <c r="I203" s="9">
        <v>269.99883999999997</v>
      </c>
      <c r="J203" s="9">
        <v>0</v>
      </c>
      <c r="K203" s="9">
        <v>0</v>
      </c>
      <c r="L203" s="9">
        <v>0</v>
      </c>
      <c r="M203" s="10">
        <v>0</v>
      </c>
    </row>
    <row r="204" spans="1:13" ht="20.25" customHeight="1" x14ac:dyDescent="0.25">
      <c r="A204" s="5" t="s">
        <v>476</v>
      </c>
      <c r="B204" s="11" t="s">
        <v>477</v>
      </c>
      <c r="C204" s="7" t="s">
        <v>478</v>
      </c>
      <c r="D204" s="8" t="s">
        <v>39</v>
      </c>
      <c r="E204" s="9">
        <v>269.99883999999997</v>
      </c>
      <c r="F204" s="9">
        <v>269.99883999999997</v>
      </c>
      <c r="G204" s="9">
        <v>0</v>
      </c>
      <c r="H204" s="9">
        <v>269.99883999999997</v>
      </c>
      <c r="I204" s="9">
        <v>269.99883999999997</v>
      </c>
      <c r="J204" s="9">
        <v>0</v>
      </c>
      <c r="K204" s="9">
        <v>0</v>
      </c>
      <c r="L204" s="9">
        <v>0</v>
      </c>
      <c r="M204" s="10">
        <v>0</v>
      </c>
    </row>
    <row r="205" spans="1:13" ht="13.7" customHeight="1" x14ac:dyDescent="0.25">
      <c r="A205" s="5" t="s">
        <v>479</v>
      </c>
      <c r="B205" s="6" t="s">
        <v>480</v>
      </c>
      <c r="C205" s="7" t="s">
        <v>481</v>
      </c>
      <c r="D205" s="8" t="s">
        <v>39</v>
      </c>
      <c r="E205" s="9">
        <v>111.99777</v>
      </c>
      <c r="F205" s="9">
        <v>110.39185000000001</v>
      </c>
      <c r="G205" s="9">
        <v>1.60592</v>
      </c>
      <c r="H205" s="9">
        <v>107.65309000000001</v>
      </c>
      <c r="I205" s="9">
        <v>106.04716999999999</v>
      </c>
      <c r="J205" s="9">
        <v>1.60592</v>
      </c>
      <c r="K205" s="9">
        <v>19.373889999999999</v>
      </c>
      <c r="L205" s="9">
        <v>19.373889999999999</v>
      </c>
      <c r="M205" s="10">
        <v>0</v>
      </c>
    </row>
    <row r="206" spans="1:13" ht="14.45" customHeight="1" x14ac:dyDescent="0.25">
      <c r="A206" s="5" t="s">
        <v>479</v>
      </c>
      <c r="B206" s="11" t="s">
        <v>482</v>
      </c>
      <c r="C206" s="7" t="s">
        <v>481</v>
      </c>
      <c r="D206" s="8" t="s">
        <v>39</v>
      </c>
      <c r="E206" s="9">
        <v>111.99777</v>
      </c>
      <c r="F206" s="9">
        <v>110.39185000000001</v>
      </c>
      <c r="G206" s="9">
        <v>1.60592</v>
      </c>
      <c r="H206" s="9">
        <v>107.65309000000001</v>
      </c>
      <c r="I206" s="9">
        <v>106.04716999999999</v>
      </c>
      <c r="J206" s="9">
        <v>1.60592</v>
      </c>
      <c r="K206" s="9">
        <v>19.373889999999999</v>
      </c>
      <c r="L206" s="9">
        <v>19.373889999999999</v>
      </c>
      <c r="M206" s="10">
        <v>0</v>
      </c>
    </row>
    <row r="207" spans="1:13" ht="13.7" customHeight="1" x14ac:dyDescent="0.25">
      <c r="A207" s="5" t="s">
        <v>483</v>
      </c>
      <c r="B207" s="6" t="s">
        <v>484</v>
      </c>
      <c r="C207" s="7" t="s">
        <v>485</v>
      </c>
      <c r="D207" s="8" t="s">
        <v>39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16107.421609999999</v>
      </c>
      <c r="L207" s="9">
        <v>16107.421609999999</v>
      </c>
      <c r="M207" s="10">
        <v>0</v>
      </c>
    </row>
    <row r="208" spans="1:13" ht="20.25" customHeight="1" x14ac:dyDescent="0.25">
      <c r="A208" s="5" t="s">
        <v>486</v>
      </c>
      <c r="B208" s="11" t="s">
        <v>487</v>
      </c>
      <c r="C208" s="7" t="s">
        <v>488</v>
      </c>
      <c r="D208" s="8" t="s">
        <v>39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f>K207</f>
        <v>16107.421609999999</v>
      </c>
      <c r="L208" s="9">
        <f>L207</f>
        <v>16107.421609999999</v>
      </c>
      <c r="M208" s="10">
        <v>0</v>
      </c>
    </row>
    <row r="209" spans="1:13" ht="23.25" customHeight="1" x14ac:dyDescent="0.25">
      <c r="A209" s="5" t="s">
        <v>489</v>
      </c>
      <c r="B209" s="6" t="s">
        <v>490</v>
      </c>
      <c r="C209" s="7" t="s">
        <v>491</v>
      </c>
      <c r="D209" s="8" t="s">
        <v>39</v>
      </c>
      <c r="E209" s="9">
        <v>0</v>
      </c>
      <c r="F209" s="9">
        <v>0</v>
      </c>
      <c r="G209" s="9">
        <v>0</v>
      </c>
      <c r="H209" s="9">
        <v>752.34</v>
      </c>
      <c r="I209" s="9">
        <v>752.34</v>
      </c>
      <c r="J209" s="9">
        <v>0</v>
      </c>
      <c r="K209" s="9">
        <v>2284.0050000000001</v>
      </c>
      <c r="L209" s="9">
        <v>2284.0050000000001</v>
      </c>
      <c r="M209" s="10">
        <v>0</v>
      </c>
    </row>
    <row r="210" spans="1:13" ht="20.25" customHeight="1" x14ac:dyDescent="0.25">
      <c r="A210" s="5" t="s">
        <v>492</v>
      </c>
      <c r="B210" s="6" t="s">
        <v>493</v>
      </c>
      <c r="C210" s="7" t="s">
        <v>494</v>
      </c>
      <c r="D210" s="8" t="s">
        <v>39</v>
      </c>
      <c r="E210" s="9">
        <v>866.75581</v>
      </c>
      <c r="F210" s="9">
        <v>866.75581</v>
      </c>
      <c r="G210" s="9">
        <v>0</v>
      </c>
      <c r="H210" s="9">
        <v>946.38265999999999</v>
      </c>
      <c r="I210" s="9">
        <v>946.38265999999999</v>
      </c>
      <c r="J210" s="9">
        <v>0</v>
      </c>
      <c r="K210" s="9">
        <v>312.38337999999999</v>
      </c>
      <c r="L210" s="9">
        <v>312.38337999999999</v>
      </c>
      <c r="M210" s="10">
        <v>0</v>
      </c>
    </row>
    <row r="211" spans="1:13" ht="20.25" customHeight="1" x14ac:dyDescent="0.25">
      <c r="A211" s="5" t="s">
        <v>495</v>
      </c>
      <c r="B211" s="6" t="s">
        <v>496</v>
      </c>
      <c r="C211" s="7" t="s">
        <v>497</v>
      </c>
      <c r="D211" s="8" t="s">
        <v>39</v>
      </c>
      <c r="E211" s="9">
        <v>554.45452999999998</v>
      </c>
      <c r="F211" s="9">
        <v>554.45452999999998</v>
      </c>
      <c r="G211" s="9">
        <v>0</v>
      </c>
      <c r="H211" s="9">
        <v>184.81800000000001</v>
      </c>
      <c r="I211" s="9">
        <v>184.81800000000001</v>
      </c>
      <c r="J211" s="9">
        <v>0</v>
      </c>
      <c r="K211" s="9">
        <v>184.81800000000001</v>
      </c>
      <c r="L211" s="9">
        <v>184.81800000000001</v>
      </c>
      <c r="M211" s="10">
        <v>0</v>
      </c>
    </row>
    <row r="212" spans="1:13" ht="14.45" customHeight="1" x14ac:dyDescent="0.25">
      <c r="A212" s="5" t="s">
        <v>495</v>
      </c>
      <c r="B212" s="11" t="s">
        <v>498</v>
      </c>
      <c r="C212" s="7" t="s">
        <v>249</v>
      </c>
      <c r="D212" s="8" t="s">
        <v>39</v>
      </c>
      <c r="E212" s="9">
        <v>1421.2103400000001</v>
      </c>
      <c r="F212" s="9">
        <v>1421.2103400000001</v>
      </c>
      <c r="G212" s="9">
        <v>0</v>
      </c>
      <c r="H212" s="9">
        <v>1883.5406599999999</v>
      </c>
      <c r="I212" s="9">
        <v>1883.5406599999999</v>
      </c>
      <c r="J212" s="9">
        <v>0</v>
      </c>
      <c r="K212" s="9">
        <v>2781.2063800000001</v>
      </c>
      <c r="L212" s="9">
        <v>2781.2063800000001</v>
      </c>
      <c r="M212" s="10">
        <v>0</v>
      </c>
    </row>
    <row r="213" spans="1:13" ht="29.85" customHeight="1" x14ac:dyDescent="0.25">
      <c r="A213" s="5" t="s">
        <v>499</v>
      </c>
      <c r="B213" s="6" t="s">
        <v>500</v>
      </c>
      <c r="C213" s="7" t="s">
        <v>501</v>
      </c>
      <c r="D213" s="8" t="s">
        <v>39</v>
      </c>
      <c r="E213" s="9">
        <v>639576.74358000001</v>
      </c>
      <c r="F213" s="9">
        <v>335342.06326000002</v>
      </c>
      <c r="G213" s="9">
        <v>304234.68031999998</v>
      </c>
      <c r="H213" s="9">
        <v>639576.74358000001</v>
      </c>
      <c r="I213" s="9">
        <v>335342.06326000002</v>
      </c>
      <c r="J213" s="9">
        <v>304234.68031999998</v>
      </c>
      <c r="K213" s="9">
        <v>0</v>
      </c>
      <c r="L213" s="9">
        <v>0</v>
      </c>
      <c r="M213" s="10">
        <v>0</v>
      </c>
    </row>
    <row r="214" spans="1:13" ht="20.25" customHeight="1" x14ac:dyDescent="0.25">
      <c r="A214" s="5" t="s">
        <v>502</v>
      </c>
      <c r="B214" s="6" t="s">
        <v>503</v>
      </c>
      <c r="C214" s="7" t="s">
        <v>504</v>
      </c>
      <c r="D214" s="8" t="s">
        <v>39</v>
      </c>
      <c r="E214" s="9">
        <v>2.6687599999999998</v>
      </c>
      <c r="F214" s="9">
        <v>2.6687599999999998</v>
      </c>
      <c r="G214" s="9">
        <v>0</v>
      </c>
      <c r="H214" s="9">
        <v>2.6687599999999998</v>
      </c>
      <c r="I214" s="9">
        <v>2.6687599999999998</v>
      </c>
      <c r="J214" s="9">
        <v>0</v>
      </c>
      <c r="K214" s="9">
        <v>0</v>
      </c>
      <c r="L214" s="9">
        <v>0</v>
      </c>
      <c r="M214" s="10">
        <v>0</v>
      </c>
    </row>
    <row r="215" spans="1:13" ht="24" customHeight="1" x14ac:dyDescent="0.25">
      <c r="A215" s="5" t="s">
        <v>502</v>
      </c>
      <c r="B215" s="11" t="s">
        <v>505</v>
      </c>
      <c r="C215" s="7" t="s">
        <v>506</v>
      </c>
      <c r="D215" s="8" t="s">
        <v>39</v>
      </c>
      <c r="E215" s="9">
        <v>639579.41234000004</v>
      </c>
      <c r="F215" s="9">
        <v>335344.73202</v>
      </c>
      <c r="G215" s="9">
        <v>304234.68031999998</v>
      </c>
      <c r="H215" s="9">
        <v>639579.41234000004</v>
      </c>
      <c r="I215" s="9">
        <v>335344.73202</v>
      </c>
      <c r="J215" s="9">
        <v>304234.68031999998</v>
      </c>
      <c r="K215" s="9">
        <v>0</v>
      </c>
      <c r="L215" s="9">
        <v>0</v>
      </c>
      <c r="M215" s="10">
        <v>0</v>
      </c>
    </row>
    <row r="216" spans="1:13" ht="13.7" customHeight="1" x14ac:dyDescent="0.25">
      <c r="A216" s="5" t="s">
        <v>507</v>
      </c>
      <c r="B216" s="6" t="s">
        <v>508</v>
      </c>
      <c r="C216" s="7" t="s">
        <v>509</v>
      </c>
      <c r="D216" s="8" t="s">
        <v>39</v>
      </c>
      <c r="E216" s="9">
        <v>58.910699999999999</v>
      </c>
      <c r="F216" s="9">
        <v>58.910699999999999</v>
      </c>
      <c r="G216" s="9">
        <v>0</v>
      </c>
      <c r="H216" s="9">
        <v>58.910699999999999</v>
      </c>
      <c r="I216" s="9">
        <v>58.910699999999999</v>
      </c>
      <c r="J216" s="9">
        <v>0</v>
      </c>
      <c r="K216" s="9">
        <v>0</v>
      </c>
      <c r="L216" s="9">
        <v>0</v>
      </c>
      <c r="M216" s="10">
        <v>0</v>
      </c>
    </row>
    <row r="217" spans="1:13" ht="20.25" customHeight="1" x14ac:dyDescent="0.25">
      <c r="A217" s="5" t="s">
        <v>510</v>
      </c>
      <c r="B217" s="6" t="s">
        <v>511</v>
      </c>
      <c r="C217" s="7" t="s">
        <v>512</v>
      </c>
      <c r="D217" s="8" t="s">
        <v>39</v>
      </c>
      <c r="E217" s="9">
        <v>7.0159200000000004</v>
      </c>
      <c r="F217" s="9">
        <v>7.0159200000000004</v>
      </c>
      <c r="G217" s="9">
        <v>0</v>
      </c>
      <c r="H217" s="9">
        <v>7.0159200000000004</v>
      </c>
      <c r="I217" s="9">
        <v>7.0159200000000004</v>
      </c>
      <c r="J217" s="9">
        <v>0</v>
      </c>
      <c r="K217" s="9">
        <v>0</v>
      </c>
      <c r="L217" s="9">
        <v>0</v>
      </c>
      <c r="M217" s="10">
        <v>0</v>
      </c>
    </row>
    <row r="218" spans="1:13" ht="13.7" customHeight="1" x14ac:dyDescent="0.25">
      <c r="A218" s="5" t="s">
        <v>513</v>
      </c>
      <c r="B218" s="6" t="s">
        <v>514</v>
      </c>
      <c r="C218" s="7" t="s">
        <v>515</v>
      </c>
      <c r="D218" s="8" t="s">
        <v>39</v>
      </c>
      <c r="E218" s="9">
        <v>3734.5698499999999</v>
      </c>
      <c r="F218" s="9">
        <v>3734.5698499999999</v>
      </c>
      <c r="G218" s="9">
        <v>0</v>
      </c>
      <c r="H218" s="9">
        <v>3734.5698499999999</v>
      </c>
      <c r="I218" s="9">
        <v>3734.5698499999999</v>
      </c>
      <c r="J218" s="9">
        <v>0</v>
      </c>
      <c r="K218" s="9">
        <v>0</v>
      </c>
      <c r="L218" s="9">
        <v>0</v>
      </c>
      <c r="M218" s="10">
        <v>0</v>
      </c>
    </row>
    <row r="219" spans="1:13" ht="13.7" customHeight="1" x14ac:dyDescent="0.25">
      <c r="A219" s="5" t="s">
        <v>516</v>
      </c>
      <c r="B219" s="6" t="s">
        <v>517</v>
      </c>
      <c r="C219" s="7" t="s">
        <v>518</v>
      </c>
      <c r="D219" s="8" t="s">
        <v>39</v>
      </c>
      <c r="E219" s="9">
        <v>773.59366999999997</v>
      </c>
      <c r="F219" s="9">
        <v>773.59366999999997</v>
      </c>
      <c r="G219" s="9">
        <v>0</v>
      </c>
      <c r="H219" s="9">
        <v>773.59366999999997</v>
      </c>
      <c r="I219" s="9">
        <v>773.59366999999997</v>
      </c>
      <c r="J219" s="9">
        <v>0</v>
      </c>
      <c r="K219" s="9">
        <v>0</v>
      </c>
      <c r="L219" s="9">
        <v>0</v>
      </c>
      <c r="M219" s="10">
        <v>0</v>
      </c>
    </row>
    <row r="220" spans="1:13" ht="13.7" customHeight="1" x14ac:dyDescent="0.25">
      <c r="A220" s="5" t="s">
        <v>519</v>
      </c>
      <c r="B220" s="6" t="s">
        <v>520</v>
      </c>
      <c r="C220" s="7" t="s">
        <v>521</v>
      </c>
      <c r="D220" s="8" t="s">
        <v>39</v>
      </c>
      <c r="E220" s="9">
        <v>248.61559</v>
      </c>
      <c r="F220" s="9">
        <v>248.61559</v>
      </c>
      <c r="G220" s="9">
        <v>0</v>
      </c>
      <c r="H220" s="9">
        <v>238.74455</v>
      </c>
      <c r="I220" s="9">
        <v>238.74455</v>
      </c>
      <c r="J220" s="9">
        <v>0</v>
      </c>
      <c r="K220" s="9">
        <v>2074.7927500000001</v>
      </c>
      <c r="L220" s="9">
        <v>2074.7927500000001</v>
      </c>
      <c r="M220" s="10">
        <v>0</v>
      </c>
    </row>
    <row r="221" spans="1:13" ht="20.25" customHeight="1" x14ac:dyDescent="0.25">
      <c r="A221" s="5" t="s">
        <v>519</v>
      </c>
      <c r="B221" s="11" t="s">
        <v>522</v>
      </c>
      <c r="C221" s="7" t="s">
        <v>523</v>
      </c>
      <c r="D221" s="8" t="s">
        <v>39</v>
      </c>
      <c r="E221" s="9">
        <v>4822.7057299999997</v>
      </c>
      <c r="F221" s="9">
        <v>4822.7057299999997</v>
      </c>
      <c r="G221" s="9">
        <v>0</v>
      </c>
      <c r="H221" s="9">
        <v>4812.8346899999997</v>
      </c>
      <c r="I221" s="9">
        <v>4812.8346899999997</v>
      </c>
      <c r="J221" s="9">
        <v>0</v>
      </c>
      <c r="K221" s="9">
        <v>2074.7927500000001</v>
      </c>
      <c r="L221" s="9">
        <v>2074.7927500000001</v>
      </c>
      <c r="M221" s="10">
        <v>0</v>
      </c>
    </row>
    <row r="222" spans="1:13" ht="13.7" customHeight="1" x14ac:dyDescent="0.25">
      <c r="A222" s="5" t="s">
        <v>524</v>
      </c>
      <c r="B222" s="6" t="s">
        <v>525</v>
      </c>
      <c r="C222" s="7" t="s">
        <v>526</v>
      </c>
      <c r="D222" s="8" t="s">
        <v>39</v>
      </c>
      <c r="E222" s="9">
        <v>1847.5893599999999</v>
      </c>
      <c r="F222" s="9">
        <v>0</v>
      </c>
      <c r="G222" s="9">
        <v>1847.5893599999999</v>
      </c>
      <c r="H222" s="9">
        <v>887.69793000000004</v>
      </c>
      <c r="I222" s="9">
        <v>0</v>
      </c>
      <c r="J222" s="9">
        <v>887.69793000000004</v>
      </c>
      <c r="K222" s="9">
        <v>40594.475200000001</v>
      </c>
      <c r="L222" s="9">
        <v>0</v>
      </c>
      <c r="M222" s="10">
        <v>40594.475200000001</v>
      </c>
    </row>
    <row r="223" spans="1:13" ht="20.25" customHeight="1" x14ac:dyDescent="0.25">
      <c r="A223" s="5" t="s">
        <v>527</v>
      </c>
      <c r="B223" s="6" t="s">
        <v>528</v>
      </c>
      <c r="C223" s="7" t="s">
        <v>529</v>
      </c>
      <c r="D223" s="8" t="s">
        <v>32</v>
      </c>
      <c r="E223" s="9">
        <v>78.023489999999995</v>
      </c>
      <c r="F223" s="9">
        <v>0</v>
      </c>
      <c r="G223" s="9">
        <v>78.023489999999995</v>
      </c>
      <c r="H223" s="9">
        <v>242.78540000000001</v>
      </c>
      <c r="I223" s="9">
        <v>0</v>
      </c>
      <c r="J223" s="9">
        <v>242.78540000000001</v>
      </c>
      <c r="K223" s="9">
        <v>-3487.6252199999999</v>
      </c>
      <c r="L223" s="9">
        <v>0</v>
      </c>
      <c r="M223" s="10">
        <v>-3487.6252199999999</v>
      </c>
    </row>
    <row r="224" spans="1:13" ht="13.7" customHeight="1" x14ac:dyDescent="0.25">
      <c r="A224" s="5" t="s">
        <v>530</v>
      </c>
      <c r="B224" s="6" t="s">
        <v>531</v>
      </c>
      <c r="C224" s="7" t="s">
        <v>532</v>
      </c>
      <c r="D224" s="8" t="s">
        <v>39</v>
      </c>
      <c r="E224" s="9">
        <v>34.154739999999997</v>
      </c>
      <c r="F224" s="9">
        <v>0</v>
      </c>
      <c r="G224" s="9">
        <v>34.154739999999997</v>
      </c>
      <c r="H224" s="9">
        <v>202.46800999999999</v>
      </c>
      <c r="I224" s="9">
        <v>0</v>
      </c>
      <c r="J224" s="9">
        <v>202.46800999999999</v>
      </c>
      <c r="K224" s="9">
        <v>936.49192000000005</v>
      </c>
      <c r="L224" s="9">
        <v>0</v>
      </c>
      <c r="M224" s="10">
        <v>936.49192000000005</v>
      </c>
    </row>
    <row r="225" spans="1:13" ht="14.45" customHeight="1" x14ac:dyDescent="0.25">
      <c r="A225" s="5" t="s">
        <v>530</v>
      </c>
      <c r="B225" s="11" t="s">
        <v>533</v>
      </c>
      <c r="C225" s="7" t="s">
        <v>526</v>
      </c>
      <c r="D225" s="8" t="s">
        <v>39</v>
      </c>
      <c r="E225" s="9">
        <v>1959.7675899999999</v>
      </c>
      <c r="F225" s="9">
        <v>0</v>
      </c>
      <c r="G225" s="9">
        <v>1959.7675899999999</v>
      </c>
      <c r="H225" s="9">
        <v>1332.9513400000001</v>
      </c>
      <c r="I225" s="9">
        <v>0</v>
      </c>
      <c r="J225" s="9">
        <v>1332.9513400000001</v>
      </c>
      <c r="K225" s="9">
        <v>38043.341899999999</v>
      </c>
      <c r="L225" s="9">
        <v>0</v>
      </c>
      <c r="M225" s="10">
        <v>38043.341899999999</v>
      </c>
    </row>
    <row r="226" spans="1:13" ht="13.7" customHeight="1" x14ac:dyDescent="0.25">
      <c r="A226" s="5" t="s">
        <v>534</v>
      </c>
      <c r="B226" s="6" t="s">
        <v>535</v>
      </c>
      <c r="C226" s="7" t="s">
        <v>536</v>
      </c>
      <c r="D226" s="8" t="s">
        <v>39</v>
      </c>
      <c r="E226" s="9">
        <v>51.020090000000003</v>
      </c>
      <c r="F226" s="9">
        <v>0</v>
      </c>
      <c r="G226" s="9">
        <v>51.020090000000003</v>
      </c>
      <c r="H226" s="9">
        <v>97.252139999999997</v>
      </c>
      <c r="I226" s="9">
        <v>0</v>
      </c>
      <c r="J226" s="9">
        <v>97.252139999999997</v>
      </c>
      <c r="K226" s="9">
        <v>345.13889</v>
      </c>
      <c r="L226" s="9">
        <v>0</v>
      </c>
      <c r="M226" s="10">
        <v>345.13889</v>
      </c>
    </row>
    <row r="227" spans="1:13" ht="14.45" customHeight="1" x14ac:dyDescent="0.25">
      <c r="A227" s="5" t="s">
        <v>534</v>
      </c>
      <c r="B227" s="11" t="s">
        <v>537</v>
      </c>
      <c r="C227" s="7" t="s">
        <v>538</v>
      </c>
      <c r="D227" s="8" t="s">
        <v>39</v>
      </c>
      <c r="E227" s="9">
        <v>51.020090000000003</v>
      </c>
      <c r="F227" s="9">
        <v>0</v>
      </c>
      <c r="G227" s="9">
        <v>51.020090000000003</v>
      </c>
      <c r="H227" s="9">
        <v>97.252139999999997</v>
      </c>
      <c r="I227" s="9">
        <v>0</v>
      </c>
      <c r="J227" s="9">
        <v>97.252139999999997</v>
      </c>
      <c r="K227" s="9">
        <v>345.13889</v>
      </c>
      <c r="L227" s="9">
        <v>0</v>
      </c>
      <c r="M227" s="10">
        <v>345.13889</v>
      </c>
    </row>
    <row r="228" spans="1:13" ht="13.7" customHeight="1" x14ac:dyDescent="0.25">
      <c r="A228" s="5" t="s">
        <v>539</v>
      </c>
      <c r="B228" s="6" t="s">
        <v>540</v>
      </c>
      <c r="C228" s="7" t="s">
        <v>541</v>
      </c>
      <c r="D228" s="8" t="s">
        <v>39</v>
      </c>
      <c r="E228" s="9">
        <v>4.0568600000000004</v>
      </c>
      <c r="F228" s="9">
        <v>0</v>
      </c>
      <c r="G228" s="9">
        <v>4.0568600000000004</v>
      </c>
      <c r="H228" s="9">
        <v>0.19606999999999999</v>
      </c>
      <c r="I228" s="9">
        <v>0</v>
      </c>
      <c r="J228" s="9">
        <v>0.19606999999999999</v>
      </c>
      <c r="K228" s="9">
        <v>4.3912599999999999</v>
      </c>
      <c r="L228" s="9">
        <v>0</v>
      </c>
      <c r="M228" s="10">
        <v>4.3912599999999999</v>
      </c>
    </row>
    <row r="229" spans="1:13" ht="13.7" customHeight="1" x14ac:dyDescent="0.25">
      <c r="A229" s="5" t="s">
        <v>542</v>
      </c>
      <c r="B229" s="6" t="s">
        <v>543</v>
      </c>
      <c r="C229" s="7" t="s">
        <v>544</v>
      </c>
      <c r="D229" s="8" t="s">
        <v>39</v>
      </c>
      <c r="E229" s="9">
        <v>55.704000000000001</v>
      </c>
      <c r="F229" s="9">
        <v>55.704000000000001</v>
      </c>
      <c r="G229" s="9">
        <v>0</v>
      </c>
      <c r="H229" s="9">
        <v>7.44191</v>
      </c>
      <c r="I229" s="9">
        <v>7.44191</v>
      </c>
      <c r="J229" s="9">
        <v>0</v>
      </c>
      <c r="K229" s="9">
        <v>188.20604</v>
      </c>
      <c r="L229" s="9">
        <v>188.20604</v>
      </c>
      <c r="M229" s="10">
        <v>0</v>
      </c>
    </row>
    <row r="230" spans="1:13" ht="20.25" customHeight="1" x14ac:dyDescent="0.25">
      <c r="A230" s="5" t="s">
        <v>542</v>
      </c>
      <c r="B230" s="11" t="s">
        <v>545</v>
      </c>
      <c r="C230" s="7" t="s">
        <v>546</v>
      </c>
      <c r="D230" s="8" t="s">
        <v>39</v>
      </c>
      <c r="E230" s="9">
        <v>59.760860000000001</v>
      </c>
      <c r="F230" s="9">
        <v>55.704000000000001</v>
      </c>
      <c r="G230" s="9">
        <v>4.0568600000000004</v>
      </c>
      <c r="H230" s="9">
        <f>SUM(H228:H229)</f>
        <v>7.6379799999999998</v>
      </c>
      <c r="I230" s="9">
        <v>7.44191</v>
      </c>
      <c r="J230" s="9">
        <v>0.19606999999999999</v>
      </c>
      <c r="K230" s="9">
        <v>192.59729999999999</v>
      </c>
      <c r="L230" s="9">
        <v>188.20604</v>
      </c>
      <c r="M230" s="10">
        <v>4.3912599999999999</v>
      </c>
    </row>
    <row r="231" spans="1:13" ht="14.45" customHeight="1" x14ac:dyDescent="0.25">
      <c r="A231" s="5" t="s">
        <v>547</v>
      </c>
      <c r="B231" s="11" t="s">
        <v>548</v>
      </c>
      <c r="C231" s="7" t="s">
        <v>549</v>
      </c>
      <c r="D231" s="8" t="s">
        <v>39</v>
      </c>
      <c r="E231" s="9">
        <f>E206+E208+E212+E215+E221+E225+E227+E230</f>
        <v>648005.87472000008</v>
      </c>
      <c r="F231" s="9">
        <v>341754.74394000001</v>
      </c>
      <c r="G231" s="9">
        <v>306251.13078000001</v>
      </c>
      <c r="H231" s="9">
        <f>H206+H208+H212+H215+H221+H225+H227+H230</f>
        <v>647821.28224000009</v>
      </c>
      <c r="I231" s="9">
        <f>I206+I208+I212+I215+I221+I225+I227+I230</f>
        <v>342154.59644999995</v>
      </c>
      <c r="J231" s="9">
        <f>J206+J208+J212+J215+J221+J225+J227+J230</f>
        <v>305666.68579000002</v>
      </c>
      <c r="K231" s="9">
        <f>K206+K208+K212+K215+K221+K225+K227+K230</f>
        <v>59563.872720000007</v>
      </c>
      <c r="L231" s="9">
        <f>L206+L208+L212+L215+L221+L225+L227+L230</f>
        <v>21171.000670000001</v>
      </c>
      <c r="M231" s="10">
        <v>38392.872049999998</v>
      </c>
    </row>
    <row r="232" spans="1:13" ht="13.7" customHeight="1" x14ac:dyDescent="0.25">
      <c r="A232" s="5" t="s">
        <v>550</v>
      </c>
      <c r="B232" s="6" t="s">
        <v>551</v>
      </c>
      <c r="C232" s="7" t="s">
        <v>552</v>
      </c>
      <c r="D232" s="8" t="s">
        <v>39</v>
      </c>
      <c r="E232" s="9">
        <v>1000.13009</v>
      </c>
      <c r="F232" s="9">
        <v>210.21652</v>
      </c>
      <c r="G232" s="9">
        <v>789.91357000000005</v>
      </c>
      <c r="H232" s="9">
        <v>1085.0265300000001</v>
      </c>
      <c r="I232" s="9">
        <v>135.47189</v>
      </c>
      <c r="J232" s="9">
        <v>949.55463999999995</v>
      </c>
      <c r="K232" s="9">
        <v>298.4599</v>
      </c>
      <c r="L232" s="9">
        <v>0</v>
      </c>
      <c r="M232" s="10">
        <v>298.4599</v>
      </c>
    </row>
    <row r="233" spans="1:13" ht="14.45" customHeight="1" x14ac:dyDescent="0.25">
      <c r="A233" s="5" t="s">
        <v>550</v>
      </c>
      <c r="B233" s="11" t="s">
        <v>553</v>
      </c>
      <c r="C233" s="7" t="s">
        <v>552</v>
      </c>
      <c r="D233" s="8" t="s">
        <v>39</v>
      </c>
      <c r="E233" s="9">
        <v>1000.13009</v>
      </c>
      <c r="F233" s="9">
        <v>210.21652</v>
      </c>
      <c r="G233" s="9">
        <v>789.91357000000005</v>
      </c>
      <c r="H233" s="9">
        <v>1085.0265300000001</v>
      </c>
      <c r="I233" s="9">
        <v>135.47189</v>
      </c>
      <c r="J233" s="9">
        <v>949.55463999999995</v>
      </c>
      <c r="K233" s="9">
        <v>298.4599</v>
      </c>
      <c r="L233" s="9">
        <v>0</v>
      </c>
      <c r="M233" s="10">
        <v>298.4599</v>
      </c>
    </row>
    <row r="234" spans="1:13" ht="13.7" customHeight="1" x14ac:dyDescent="0.25">
      <c r="A234" s="5" t="s">
        <v>282</v>
      </c>
      <c r="B234" s="6" t="s">
        <v>283</v>
      </c>
      <c r="C234" s="7" t="s">
        <v>284</v>
      </c>
      <c r="D234" s="8" t="s">
        <v>32</v>
      </c>
      <c r="E234" s="9">
        <v>1317073.2085899999</v>
      </c>
      <c r="F234" s="9">
        <v>1081103.10629</v>
      </c>
      <c r="G234" s="9">
        <v>235970.1023</v>
      </c>
      <c r="H234" s="9">
        <v>1317079.1993</v>
      </c>
      <c r="I234" s="9">
        <v>1081109.0970000001</v>
      </c>
      <c r="J234" s="9">
        <v>235970.1023</v>
      </c>
      <c r="K234" s="9">
        <v>7.9825299999999997</v>
      </c>
      <c r="L234" s="9">
        <v>0</v>
      </c>
      <c r="M234" s="10">
        <v>7.9825299999999997</v>
      </c>
    </row>
    <row r="235" spans="1:13" ht="14.45" customHeight="1" x14ac:dyDescent="0.25">
      <c r="A235" s="5" t="s">
        <v>282</v>
      </c>
      <c r="B235" s="11" t="s">
        <v>285</v>
      </c>
      <c r="C235" s="7" t="s">
        <v>286</v>
      </c>
      <c r="D235" s="8" t="s">
        <v>39</v>
      </c>
      <c r="E235" s="9">
        <v>1317073.2085899999</v>
      </c>
      <c r="F235" s="9">
        <v>1081103.10629</v>
      </c>
      <c r="G235" s="9">
        <v>235970.1023</v>
      </c>
      <c r="H235" s="9">
        <v>1317079.1993</v>
      </c>
      <c r="I235" s="9">
        <v>1081109.0970000001</v>
      </c>
      <c r="J235" s="9">
        <v>235970.1023</v>
      </c>
      <c r="K235" s="9">
        <v>7.9825299999999997</v>
      </c>
      <c r="L235" s="9">
        <v>0</v>
      </c>
      <c r="M235" s="10">
        <v>7.9825299999999997</v>
      </c>
    </row>
    <row r="236" spans="1:13" ht="21" customHeight="1" x14ac:dyDescent="0.25">
      <c r="A236" s="5" t="s">
        <v>287</v>
      </c>
      <c r="B236" s="11" t="s">
        <v>288</v>
      </c>
      <c r="C236" s="7" t="s">
        <v>289</v>
      </c>
      <c r="D236" s="8" t="s">
        <v>39</v>
      </c>
      <c r="E236" s="9">
        <f t="shared" ref="E236:J236" si="7">E232+E234</f>
        <v>1318073.33868</v>
      </c>
      <c r="F236" s="9">
        <f t="shared" si="7"/>
        <v>1081313.32281</v>
      </c>
      <c r="G236" s="9">
        <f t="shared" si="7"/>
        <v>236760.01587</v>
      </c>
      <c r="H236" s="9">
        <f t="shared" si="7"/>
        <v>1318164.2258299999</v>
      </c>
      <c r="I236" s="9">
        <f t="shared" si="7"/>
        <v>1081244.56889</v>
      </c>
      <c r="J236" s="9">
        <f t="shared" si="7"/>
        <v>236919.65693999999</v>
      </c>
      <c r="K236" s="9">
        <f>SUM(K232+K234)</f>
        <v>306.44243</v>
      </c>
      <c r="L236" s="9">
        <v>7.9825299999999997</v>
      </c>
      <c r="M236" s="10">
        <f>K236-L236</f>
        <v>298.4599</v>
      </c>
    </row>
    <row r="237" spans="1:13" ht="20.25" customHeight="1" x14ac:dyDescent="0.25">
      <c r="A237" s="5" t="s">
        <v>554</v>
      </c>
      <c r="B237" s="6" t="s">
        <v>291</v>
      </c>
      <c r="C237" s="7" t="s">
        <v>292</v>
      </c>
      <c r="D237" s="8" t="s">
        <v>39</v>
      </c>
      <c r="E237" s="9">
        <v>526101.92296</v>
      </c>
      <c r="F237" s="9">
        <v>0</v>
      </c>
      <c r="G237" s="9">
        <v>526101.92296</v>
      </c>
      <c r="H237" s="9">
        <v>557410.62497999996</v>
      </c>
      <c r="I237" s="9">
        <v>0</v>
      </c>
      <c r="J237" s="9">
        <v>557410.62497999996</v>
      </c>
      <c r="K237" s="9">
        <v>718004.60939999996</v>
      </c>
      <c r="L237" s="9">
        <v>0</v>
      </c>
      <c r="M237" s="10">
        <v>718004.60939999996</v>
      </c>
    </row>
    <row r="238" spans="1:13" ht="20.25" customHeight="1" x14ac:dyDescent="0.25">
      <c r="A238" s="5" t="s">
        <v>555</v>
      </c>
      <c r="B238" s="6" t="s">
        <v>294</v>
      </c>
      <c r="C238" s="7" t="s">
        <v>295</v>
      </c>
      <c r="D238" s="8" t="s">
        <v>32</v>
      </c>
      <c r="E238" s="9">
        <v>558929.03761999996</v>
      </c>
      <c r="F238" s="9">
        <v>558929.03761999996</v>
      </c>
      <c r="G238" s="9">
        <v>0</v>
      </c>
      <c r="H238" s="9">
        <v>527620.33559999999</v>
      </c>
      <c r="I238" s="9">
        <v>527620.33559999999</v>
      </c>
      <c r="J238" s="9">
        <v>0</v>
      </c>
      <c r="K238" s="9">
        <v>-718004.60939999996</v>
      </c>
      <c r="L238" s="9">
        <v>-718004.60939999996</v>
      </c>
      <c r="M238" s="10">
        <v>0</v>
      </c>
    </row>
    <row r="239" spans="1:13" ht="20.25" customHeight="1" x14ac:dyDescent="0.25">
      <c r="A239" s="5" t="s">
        <v>293</v>
      </c>
      <c r="B239" s="11" t="s">
        <v>296</v>
      </c>
      <c r="C239" s="7" t="s">
        <v>292</v>
      </c>
      <c r="D239" s="8" t="s">
        <v>39</v>
      </c>
      <c r="E239" s="9">
        <f>E237+E238</f>
        <v>1085030.96058</v>
      </c>
      <c r="F239" s="9">
        <f>F238</f>
        <v>558929.03761999996</v>
      </c>
      <c r="G239" s="9">
        <v>526101.92296</v>
      </c>
      <c r="H239" s="9">
        <f>H237+H238</f>
        <v>1085030.96058</v>
      </c>
      <c r="I239" s="9">
        <f>I238</f>
        <v>527620.33559999999</v>
      </c>
      <c r="J239" s="9">
        <v>557410.62497999996</v>
      </c>
      <c r="K239" s="9">
        <v>0</v>
      </c>
      <c r="L239" s="9">
        <v>-686272.86854000005</v>
      </c>
      <c r="M239" s="10">
        <v>686272.86854000005</v>
      </c>
    </row>
    <row r="240" spans="1:13" ht="20.25" customHeight="1" x14ac:dyDescent="0.25">
      <c r="A240" s="5" t="s">
        <v>555</v>
      </c>
      <c r="B240" s="11" t="s">
        <v>296</v>
      </c>
      <c r="C240" s="7" t="s">
        <v>292</v>
      </c>
      <c r="D240" s="8" t="s">
        <v>39</v>
      </c>
      <c r="E240" s="9">
        <v>1085030.96058</v>
      </c>
      <c r="F240" s="9">
        <f>F239</f>
        <v>558929.03761999996</v>
      </c>
      <c r="G240" s="9">
        <v>526101.92296</v>
      </c>
      <c r="H240" s="9">
        <v>1085030.96058</v>
      </c>
      <c r="I240" s="9">
        <f>I239</f>
        <v>527620.33559999999</v>
      </c>
      <c r="J240" s="9">
        <v>557410.62497999996</v>
      </c>
      <c r="K240" s="9">
        <v>0</v>
      </c>
      <c r="L240" s="9">
        <v>-718004.60939999996</v>
      </c>
      <c r="M240" s="10">
        <v>718004.60939999996</v>
      </c>
    </row>
    <row r="241" spans="1:13" ht="20.25" customHeight="1" x14ac:dyDescent="0.25">
      <c r="A241" s="5" t="s">
        <v>556</v>
      </c>
      <c r="B241" s="11" t="s">
        <v>298</v>
      </c>
      <c r="C241" s="7" t="s">
        <v>292</v>
      </c>
      <c r="D241" s="8" t="s">
        <v>39</v>
      </c>
      <c r="E241" s="9">
        <f>E240</f>
        <v>1085030.96058</v>
      </c>
      <c r="F241" s="9">
        <f>F240</f>
        <v>558929.03761999996</v>
      </c>
      <c r="G241" s="9">
        <f>G240</f>
        <v>526101.92296</v>
      </c>
      <c r="H241" s="9">
        <f>H240</f>
        <v>1085030.96058</v>
      </c>
      <c r="I241" s="9">
        <f>I240</f>
        <v>527620.33559999999</v>
      </c>
      <c r="J241" s="9">
        <f>J240</f>
        <v>557410.62497999996</v>
      </c>
      <c r="K241" s="9">
        <v>0</v>
      </c>
      <c r="L241" s="9">
        <v>-718004.60939999996</v>
      </c>
      <c r="M241" s="10">
        <v>718004.60939999996</v>
      </c>
    </row>
    <row r="242" spans="1:13" ht="20.25" customHeight="1" x14ac:dyDescent="0.25">
      <c r="A242" s="5" t="s">
        <v>557</v>
      </c>
      <c r="B242" s="11" t="s">
        <v>300</v>
      </c>
      <c r="C242" s="7" t="s">
        <v>301</v>
      </c>
      <c r="D242" s="8" t="s">
        <v>39</v>
      </c>
      <c r="E242" s="9">
        <f t="shared" ref="E242:J242" si="8">E204+E231+E236+E241</f>
        <v>3051380.17282</v>
      </c>
      <c r="F242" s="9">
        <f t="shared" si="8"/>
        <v>1982267.1032099999</v>
      </c>
      <c r="G242" s="9">
        <f t="shared" si="8"/>
        <v>1069113.0696100001</v>
      </c>
      <c r="H242" s="9">
        <f t="shared" si="8"/>
        <v>3051286.4674899997</v>
      </c>
      <c r="I242" s="9">
        <f t="shared" si="8"/>
        <v>1951289.4997799997</v>
      </c>
      <c r="J242" s="9">
        <f t="shared" si="8"/>
        <v>1099996.96771</v>
      </c>
      <c r="K242" s="9">
        <v>59870.315150000002</v>
      </c>
      <c r="L242" s="9">
        <v>-696825.62620000006</v>
      </c>
      <c r="M242" s="10">
        <f>K242-L242</f>
        <v>756695.9413500001</v>
      </c>
    </row>
    <row r="243" spans="1:13" ht="14.45" customHeight="1" x14ac:dyDescent="0.25">
      <c r="A243" s="5" t="s">
        <v>539</v>
      </c>
      <c r="B243" s="11" t="s">
        <v>558</v>
      </c>
      <c r="C243" s="7" t="s">
        <v>558</v>
      </c>
      <c r="D243" s="8" t="s">
        <v>39</v>
      </c>
      <c r="E243" s="9">
        <f t="shared" ref="E243:K243" si="9">E157+E199+E242</f>
        <v>6358585.9891100004</v>
      </c>
      <c r="F243" s="9">
        <f t="shared" si="9"/>
        <v>4006345.0907599996</v>
      </c>
      <c r="G243" s="9">
        <f t="shared" si="9"/>
        <v>2352241.6882800004</v>
      </c>
      <c r="H243" s="9">
        <f t="shared" si="9"/>
        <v>6254739.3552599996</v>
      </c>
      <c r="I243" s="9">
        <f t="shared" si="9"/>
        <v>3890607.8230999997</v>
      </c>
      <c r="J243" s="9">
        <f t="shared" si="9"/>
        <v>2364168.2507199999</v>
      </c>
      <c r="K243" s="9">
        <f t="shared" si="9"/>
        <v>1109674.5664599999</v>
      </c>
      <c r="L243" s="9">
        <f t="shared" ref="L243:M243" si="10">L157+L199+L242</f>
        <v>-311555.61584000004</v>
      </c>
      <c r="M243" s="9">
        <f t="shared" si="10"/>
        <v>1421230.1823</v>
      </c>
    </row>
    <row r="244" spans="1:13" ht="13.7" customHeight="1" thickBot="1" x14ac:dyDescent="0.3">
      <c r="A244" s="59" t="s">
        <v>559</v>
      </c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1"/>
    </row>
    <row r="245" spans="1:13" ht="13.7" customHeight="1" thickBot="1" x14ac:dyDescent="0.3">
      <c r="A245" s="50" t="s">
        <v>560</v>
      </c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2"/>
    </row>
    <row r="246" spans="1:13" ht="13.7" customHeight="1" x14ac:dyDescent="0.25">
      <c r="A246" s="5" t="s">
        <v>561</v>
      </c>
      <c r="B246" s="6" t="s">
        <v>562</v>
      </c>
      <c r="C246" s="7" t="s">
        <v>563</v>
      </c>
      <c r="D246" s="8" t="s">
        <v>39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307423.66619999998</v>
      </c>
      <c r="L246" s="9">
        <v>307423.66619999998</v>
      </c>
      <c r="M246" s="10">
        <v>0</v>
      </c>
    </row>
    <row r="247" spans="1:13" ht="13.7" customHeight="1" x14ac:dyDescent="0.25">
      <c r="A247" s="5" t="s">
        <v>564</v>
      </c>
      <c r="B247" s="6" t="s">
        <v>565</v>
      </c>
      <c r="C247" s="7" t="s">
        <v>566</v>
      </c>
      <c r="D247" s="8" t="s">
        <v>39</v>
      </c>
      <c r="E247" s="9">
        <v>0</v>
      </c>
      <c r="F247" s="9">
        <v>0</v>
      </c>
      <c r="G247" s="9">
        <v>0</v>
      </c>
      <c r="H247" s="9">
        <v>56985.850319999998</v>
      </c>
      <c r="I247" s="9">
        <v>56985.850319999998</v>
      </c>
      <c r="J247" s="9">
        <v>0</v>
      </c>
      <c r="K247" s="9">
        <v>61072.216719999997</v>
      </c>
      <c r="L247" s="9">
        <v>61072.216719999997</v>
      </c>
      <c r="M247" s="10">
        <v>0</v>
      </c>
    </row>
    <row r="248" spans="1:13" ht="14.45" customHeight="1" x14ac:dyDescent="0.25">
      <c r="A248" s="5" t="s">
        <v>564</v>
      </c>
      <c r="B248" s="11" t="s">
        <v>567</v>
      </c>
      <c r="C248" s="7" t="s">
        <v>568</v>
      </c>
      <c r="D248" s="8" t="s">
        <v>39</v>
      </c>
      <c r="E248" s="9">
        <v>0</v>
      </c>
      <c r="F248" s="9">
        <v>0</v>
      </c>
      <c r="G248" s="9">
        <v>0</v>
      </c>
      <c r="H248" s="9">
        <v>56985.850319999998</v>
      </c>
      <c r="I248" s="9">
        <v>56985.850319999998</v>
      </c>
      <c r="J248" s="9">
        <v>0</v>
      </c>
      <c r="K248" s="9">
        <v>368495.88292</v>
      </c>
      <c r="L248" s="9">
        <v>368495.88292</v>
      </c>
      <c r="M248" s="10">
        <v>0</v>
      </c>
    </row>
    <row r="249" spans="1:13" ht="13.7" customHeight="1" x14ac:dyDescent="0.25">
      <c r="A249" s="5" t="s">
        <v>569</v>
      </c>
      <c r="B249" s="6" t="s">
        <v>570</v>
      </c>
      <c r="C249" s="7" t="s">
        <v>571</v>
      </c>
      <c r="D249" s="8" t="s">
        <v>39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2902.3649599999999</v>
      </c>
      <c r="L249" s="9">
        <v>2902.3649599999999</v>
      </c>
      <c r="M249" s="10">
        <v>0</v>
      </c>
    </row>
    <row r="250" spans="1:13" ht="13.7" customHeight="1" x14ac:dyDescent="0.25">
      <c r="A250" s="5" t="s">
        <v>572</v>
      </c>
      <c r="B250" s="6" t="s">
        <v>573</v>
      </c>
      <c r="C250" s="7" t="s">
        <v>574</v>
      </c>
      <c r="D250" s="8" t="s">
        <v>32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-7755.0067900000004</v>
      </c>
      <c r="L250" s="9">
        <v>-7755.0067900000004</v>
      </c>
      <c r="M250" s="10">
        <v>0</v>
      </c>
    </row>
    <row r="251" spans="1:13" ht="14.45" customHeight="1" x14ac:dyDescent="0.25">
      <c r="A251" s="5" t="s">
        <v>572</v>
      </c>
      <c r="B251" s="11" t="s">
        <v>575</v>
      </c>
      <c r="C251" s="7" t="s">
        <v>576</v>
      </c>
      <c r="D251" s="8" t="s">
        <v>39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-4852.6418299999996</v>
      </c>
      <c r="L251" s="9">
        <v>-4852.6418299999996</v>
      </c>
      <c r="M251" s="10">
        <v>0</v>
      </c>
    </row>
    <row r="252" spans="1:13" ht="13.7" customHeight="1" x14ac:dyDescent="0.25">
      <c r="A252" s="5" t="s">
        <v>577</v>
      </c>
      <c r="B252" s="6" t="s">
        <v>578</v>
      </c>
      <c r="C252" s="7" t="s">
        <v>579</v>
      </c>
      <c r="D252" s="8" t="s">
        <v>39</v>
      </c>
      <c r="E252" s="9">
        <v>0</v>
      </c>
      <c r="F252" s="9">
        <v>0</v>
      </c>
      <c r="G252" s="9">
        <v>0</v>
      </c>
      <c r="H252" s="9">
        <v>3009.4693499999998</v>
      </c>
      <c r="I252" s="9">
        <v>3009.4693499999998</v>
      </c>
      <c r="J252" s="9">
        <v>0</v>
      </c>
      <c r="K252" s="9">
        <v>43110.374100000001</v>
      </c>
      <c r="L252" s="9">
        <v>43110.374100000001</v>
      </c>
      <c r="M252" s="10">
        <v>0</v>
      </c>
    </row>
    <row r="253" spans="1:13" ht="14.45" customHeight="1" x14ac:dyDescent="0.25">
      <c r="A253" s="5" t="s">
        <v>577</v>
      </c>
      <c r="B253" s="11" t="s">
        <v>580</v>
      </c>
      <c r="C253" s="7" t="s">
        <v>581</v>
      </c>
      <c r="D253" s="8" t="s">
        <v>39</v>
      </c>
      <c r="E253" s="9">
        <v>0</v>
      </c>
      <c r="F253" s="9">
        <v>0</v>
      </c>
      <c r="G253" s="9">
        <v>0</v>
      </c>
      <c r="H253" s="9">
        <v>3009.4693499999998</v>
      </c>
      <c r="I253" s="9">
        <v>3009.4693499999998</v>
      </c>
      <c r="J253" s="9">
        <v>0</v>
      </c>
      <c r="K253" s="9">
        <v>43110.374100000001</v>
      </c>
      <c r="L253" s="9">
        <v>43110.374100000001</v>
      </c>
      <c r="M253" s="10">
        <v>0</v>
      </c>
    </row>
    <row r="254" spans="1:13" ht="13.7" customHeight="1" x14ac:dyDescent="0.25">
      <c r="A254" s="5" t="s">
        <v>582</v>
      </c>
      <c r="B254" s="6" t="s">
        <v>583</v>
      </c>
      <c r="C254" s="7" t="s">
        <v>584</v>
      </c>
      <c r="D254" s="8" t="s">
        <v>39</v>
      </c>
      <c r="E254" s="9">
        <v>0</v>
      </c>
      <c r="F254" s="9">
        <v>0</v>
      </c>
      <c r="G254" s="9">
        <v>0</v>
      </c>
      <c r="H254" s="9">
        <v>194.06726</v>
      </c>
      <c r="I254" s="9">
        <v>194.06726</v>
      </c>
      <c r="J254" s="9">
        <v>0</v>
      </c>
      <c r="K254" s="9">
        <v>6816.9962999999998</v>
      </c>
      <c r="L254" s="9">
        <v>6816.9962999999998</v>
      </c>
      <c r="M254" s="10">
        <v>0</v>
      </c>
    </row>
    <row r="255" spans="1:13" ht="13.7" customHeight="1" x14ac:dyDescent="0.25">
      <c r="A255" s="5" t="s">
        <v>585</v>
      </c>
      <c r="B255" s="6" t="s">
        <v>586</v>
      </c>
      <c r="C255" s="7" t="s">
        <v>587</v>
      </c>
      <c r="D255" s="8" t="s">
        <v>32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-16179.706</v>
      </c>
      <c r="L255" s="9">
        <v>-16179.706</v>
      </c>
      <c r="M255" s="10">
        <v>0</v>
      </c>
    </row>
    <row r="256" spans="1:13" ht="14.45" customHeight="1" x14ac:dyDescent="0.25">
      <c r="A256" s="5" t="s">
        <v>585</v>
      </c>
      <c r="B256" s="11" t="s">
        <v>588</v>
      </c>
      <c r="C256" s="7" t="s">
        <v>589</v>
      </c>
      <c r="D256" s="8" t="s">
        <v>39</v>
      </c>
      <c r="E256" s="9">
        <v>0</v>
      </c>
      <c r="F256" s="9">
        <v>0</v>
      </c>
      <c r="G256" s="9">
        <v>0</v>
      </c>
      <c r="H256" s="9">
        <v>194.06726</v>
      </c>
      <c r="I256" s="9">
        <v>194.06726</v>
      </c>
      <c r="J256" s="9">
        <v>0</v>
      </c>
      <c r="K256" s="9">
        <v>-9362.7096999999994</v>
      </c>
      <c r="L256" s="9">
        <v>-9362.7096999999994</v>
      </c>
      <c r="M256" s="10">
        <v>0</v>
      </c>
    </row>
    <row r="257" spans="1:13" ht="13.7" customHeight="1" x14ac:dyDescent="0.25">
      <c r="A257" s="5" t="s">
        <v>590</v>
      </c>
      <c r="B257" s="6" t="s">
        <v>591</v>
      </c>
      <c r="C257" s="7" t="s">
        <v>592</v>
      </c>
      <c r="D257" s="8" t="s">
        <v>39</v>
      </c>
      <c r="E257" s="9">
        <v>60189.386930000001</v>
      </c>
      <c r="F257" s="9">
        <v>60189.386930000001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10">
        <v>0</v>
      </c>
    </row>
    <row r="258" spans="1:13" ht="14.45" customHeight="1" x14ac:dyDescent="0.25">
      <c r="A258" s="5" t="s">
        <v>590</v>
      </c>
      <c r="B258" s="11" t="s">
        <v>593</v>
      </c>
      <c r="C258" s="7" t="s">
        <v>594</v>
      </c>
      <c r="D258" s="8" t="s">
        <v>39</v>
      </c>
      <c r="E258" s="9">
        <v>60189.386930000001</v>
      </c>
      <c r="F258" s="9">
        <v>60189.386930000001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10">
        <v>0</v>
      </c>
    </row>
    <row r="259" spans="1:13" ht="14.45" customHeight="1" x14ac:dyDescent="0.25">
      <c r="A259" s="5" t="s">
        <v>595</v>
      </c>
      <c r="B259" s="11" t="s">
        <v>596</v>
      </c>
      <c r="C259" s="7" t="s">
        <v>597</v>
      </c>
      <c r="D259" s="8" t="s">
        <v>39</v>
      </c>
      <c r="E259" s="9">
        <v>60189.386930000001</v>
      </c>
      <c r="F259" s="9">
        <v>60189.386930000001</v>
      </c>
      <c r="G259" s="9">
        <v>0</v>
      </c>
      <c r="H259" s="9">
        <v>60189.386930000001</v>
      </c>
      <c r="I259" s="9">
        <v>60189.386930000001</v>
      </c>
      <c r="J259" s="9">
        <v>0</v>
      </c>
      <c r="K259" s="9">
        <v>397390.90548999998</v>
      </c>
      <c r="L259" s="9">
        <v>397390.90548999998</v>
      </c>
      <c r="M259" s="10">
        <v>0</v>
      </c>
    </row>
    <row r="260" spans="1:13" ht="20.25" customHeight="1" x14ac:dyDescent="0.25">
      <c r="A260" s="5" t="s">
        <v>598</v>
      </c>
      <c r="B260" s="6" t="s">
        <v>599</v>
      </c>
      <c r="C260" s="7" t="s">
        <v>600</v>
      </c>
      <c r="D260" s="8" t="s">
        <v>39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1354.94336</v>
      </c>
      <c r="L260" s="9">
        <v>1354.94336</v>
      </c>
      <c r="M260" s="10">
        <v>0</v>
      </c>
    </row>
    <row r="261" spans="1:13" ht="14.45" customHeight="1" x14ac:dyDescent="0.25">
      <c r="A261" s="5" t="s">
        <v>598</v>
      </c>
      <c r="B261" s="11" t="s">
        <v>601</v>
      </c>
      <c r="C261" s="7" t="s">
        <v>602</v>
      </c>
      <c r="D261" s="8" t="s">
        <v>39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1354.94336</v>
      </c>
      <c r="L261" s="9">
        <v>1354.94336</v>
      </c>
      <c r="M261" s="10">
        <v>0</v>
      </c>
    </row>
    <row r="262" spans="1:13" ht="14.45" customHeight="1" x14ac:dyDescent="0.25">
      <c r="A262" s="5" t="s">
        <v>603</v>
      </c>
      <c r="B262" s="11" t="s">
        <v>604</v>
      </c>
      <c r="C262" s="7" t="s">
        <v>602</v>
      </c>
      <c r="D262" s="8" t="s">
        <v>39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1354.94336</v>
      </c>
      <c r="L262" s="9">
        <v>1354.94336</v>
      </c>
      <c r="M262" s="10">
        <v>0</v>
      </c>
    </row>
    <row r="263" spans="1:13" ht="13.7" customHeight="1" x14ac:dyDescent="0.25">
      <c r="A263" s="5" t="s">
        <v>605</v>
      </c>
      <c r="B263" s="6" t="s">
        <v>606</v>
      </c>
      <c r="C263" s="7" t="s">
        <v>607</v>
      </c>
      <c r="D263" s="8" t="s">
        <v>39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14551.681989999999</v>
      </c>
      <c r="L263" s="9">
        <v>14551.681989999999</v>
      </c>
      <c r="M263" s="10">
        <v>0</v>
      </c>
    </row>
    <row r="264" spans="1:13" ht="14.45" customHeight="1" x14ac:dyDescent="0.25">
      <c r="A264" s="5" t="s">
        <v>605</v>
      </c>
      <c r="B264" s="11" t="s">
        <v>608</v>
      </c>
      <c r="C264" s="7" t="s">
        <v>609</v>
      </c>
      <c r="D264" s="8" t="s">
        <v>39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14551.681989999999</v>
      </c>
      <c r="L264" s="9">
        <v>14551.681989999999</v>
      </c>
      <c r="M264" s="10">
        <v>0</v>
      </c>
    </row>
    <row r="265" spans="1:13" ht="20.25" customHeight="1" x14ac:dyDescent="0.25">
      <c r="A265" s="5" t="s">
        <v>610</v>
      </c>
      <c r="B265" s="11" t="s">
        <v>611</v>
      </c>
      <c r="C265" s="7" t="s">
        <v>612</v>
      </c>
      <c r="D265" s="8" t="s">
        <v>39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14551.681989999999</v>
      </c>
      <c r="L265" s="9">
        <v>14551.681989999999</v>
      </c>
      <c r="M265" s="10">
        <v>0</v>
      </c>
    </row>
    <row r="266" spans="1:13" ht="14.45" customHeight="1" x14ac:dyDescent="0.25">
      <c r="A266" s="5" t="s">
        <v>613</v>
      </c>
      <c r="B266" s="11" t="s">
        <v>614</v>
      </c>
      <c r="C266" s="7" t="s">
        <v>615</v>
      </c>
      <c r="D266" s="8" t="s">
        <v>39</v>
      </c>
      <c r="E266" s="9">
        <v>60189.386930000001</v>
      </c>
      <c r="F266" s="9">
        <v>60189.386930000001</v>
      </c>
      <c r="G266" s="9">
        <v>0</v>
      </c>
      <c r="H266" s="9">
        <v>60189.386930000001</v>
      </c>
      <c r="I266" s="9">
        <v>60189.386930000001</v>
      </c>
      <c r="J266" s="9">
        <v>0</v>
      </c>
      <c r="K266" s="9">
        <v>413297.53084000002</v>
      </c>
      <c r="L266" s="9">
        <v>413297.53084000002</v>
      </c>
      <c r="M266" s="10">
        <v>0</v>
      </c>
    </row>
    <row r="267" spans="1:13" ht="14.45" customHeight="1" x14ac:dyDescent="0.25">
      <c r="A267" s="5" t="s">
        <v>595</v>
      </c>
      <c r="B267" s="11" t="s">
        <v>616</v>
      </c>
      <c r="C267" s="7" t="s">
        <v>616</v>
      </c>
      <c r="D267" s="8" t="s">
        <v>39</v>
      </c>
      <c r="E267" s="9">
        <v>60189.386930000001</v>
      </c>
      <c r="F267" s="9">
        <v>60189.386930000001</v>
      </c>
      <c r="G267" s="9">
        <v>0</v>
      </c>
      <c r="H267" s="9">
        <v>60189.386930000001</v>
      </c>
      <c r="I267" s="9">
        <v>60189.386930000001</v>
      </c>
      <c r="J267" s="9">
        <v>0</v>
      </c>
      <c r="K267" s="9">
        <v>413297.53084000002</v>
      </c>
      <c r="L267" s="9">
        <v>413297.53084000002</v>
      </c>
      <c r="M267" s="10">
        <v>0</v>
      </c>
    </row>
    <row r="268" spans="1:13" ht="14.45" customHeight="1" thickBot="1" x14ac:dyDescent="0.3">
      <c r="A268" s="5" t="s">
        <v>598</v>
      </c>
      <c r="B268" s="11" t="s">
        <v>617</v>
      </c>
      <c r="C268" s="7" t="s">
        <v>617</v>
      </c>
      <c r="D268" s="8" t="s">
        <v>39</v>
      </c>
      <c r="E268" s="9">
        <f>E243+E266</f>
        <v>6418775.3760400005</v>
      </c>
      <c r="F268" s="9">
        <f t="shared" ref="F268:M268" si="11">F243+F266</f>
        <v>4066534.4776899996</v>
      </c>
      <c r="G268" s="9">
        <f t="shared" si="11"/>
        <v>2352241.6882800004</v>
      </c>
      <c r="H268" s="9">
        <f t="shared" si="11"/>
        <v>6314928.7421899997</v>
      </c>
      <c r="I268" s="9">
        <f t="shared" si="11"/>
        <v>3950797.2100299997</v>
      </c>
      <c r="J268" s="9">
        <f t="shared" si="11"/>
        <v>2364168.2507199999</v>
      </c>
      <c r="K268" s="9">
        <f>K243+K267</f>
        <v>1522972.0973</v>
      </c>
      <c r="L268" s="9">
        <f t="shared" si="11"/>
        <v>101741.91499999998</v>
      </c>
      <c r="M268" s="9">
        <f t="shared" si="11"/>
        <v>1421230.1823</v>
      </c>
    </row>
    <row r="269" spans="1:13" ht="13.7" customHeight="1" thickBot="1" x14ac:dyDescent="0.3">
      <c r="A269" s="38" t="s">
        <v>618</v>
      </c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40"/>
    </row>
    <row r="270" spans="1:13" ht="2.25" customHeight="1" x14ac:dyDescent="0.25">
      <c r="A270" s="32" t="s">
        <v>619</v>
      </c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4"/>
    </row>
    <row r="271" spans="1:13" ht="11.45" customHeight="1" thickBot="1" x14ac:dyDescent="0.3">
      <c r="A271" s="41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3"/>
    </row>
    <row r="272" spans="1:13" ht="0.75" customHeight="1" x14ac:dyDescent="0.25">
      <c r="A272" s="44" t="s">
        <v>620</v>
      </c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6"/>
    </row>
    <row r="273" spans="1:13" ht="12.95" customHeight="1" thickBot="1" x14ac:dyDescent="0.3">
      <c r="A273" s="47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9"/>
    </row>
    <row r="274" spans="1:13" ht="29.85" customHeight="1" x14ac:dyDescent="0.25">
      <c r="A274" s="5" t="s">
        <v>621</v>
      </c>
      <c r="B274" s="6" t="s">
        <v>622</v>
      </c>
      <c r="C274" s="7" t="s">
        <v>623</v>
      </c>
      <c r="D274" s="8" t="s">
        <v>32</v>
      </c>
      <c r="E274" s="9">
        <v>0</v>
      </c>
      <c r="F274" s="9">
        <v>0</v>
      </c>
      <c r="G274" s="9">
        <v>0</v>
      </c>
      <c r="H274" s="9">
        <v>13.569190000000001</v>
      </c>
      <c r="I274" s="9">
        <v>13.569190000000001</v>
      </c>
      <c r="J274" s="9">
        <v>0</v>
      </c>
      <c r="K274" s="9">
        <v>0</v>
      </c>
      <c r="L274" s="9">
        <v>0</v>
      </c>
      <c r="M274" s="10">
        <v>0</v>
      </c>
    </row>
    <row r="275" spans="1:13" ht="29.85" customHeight="1" x14ac:dyDescent="0.25">
      <c r="A275" s="5" t="s">
        <v>624</v>
      </c>
      <c r="B275" s="6" t="s">
        <v>622</v>
      </c>
      <c r="C275" s="7" t="s">
        <v>623</v>
      </c>
      <c r="D275" s="8" t="s">
        <v>39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50.397509999999997</v>
      </c>
      <c r="L275" s="9">
        <v>50.397509999999997</v>
      </c>
      <c r="M275" s="10">
        <v>0</v>
      </c>
    </row>
    <row r="276" spans="1:13" ht="29.85" customHeight="1" x14ac:dyDescent="0.25">
      <c r="A276" s="5" t="s">
        <v>625</v>
      </c>
      <c r="B276" s="6" t="s">
        <v>626</v>
      </c>
      <c r="C276" s="7" t="s">
        <v>627</v>
      </c>
      <c r="D276" s="8" t="s">
        <v>39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30.563960000000002</v>
      </c>
      <c r="L276" s="9">
        <v>30.563960000000002</v>
      </c>
      <c r="M276" s="10">
        <v>0</v>
      </c>
    </row>
    <row r="277" spans="1:13" ht="29.85" customHeight="1" x14ac:dyDescent="0.25">
      <c r="A277" s="5" t="s">
        <v>628</v>
      </c>
      <c r="B277" s="6" t="s">
        <v>629</v>
      </c>
      <c r="C277" s="7" t="s">
        <v>630</v>
      </c>
      <c r="D277" s="8" t="s">
        <v>39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364.42189999999999</v>
      </c>
      <c r="L277" s="9">
        <v>364.42189999999999</v>
      </c>
      <c r="M277" s="10">
        <v>0</v>
      </c>
    </row>
    <row r="278" spans="1:13" ht="29.85" customHeight="1" x14ac:dyDescent="0.25">
      <c r="A278" s="5" t="s">
        <v>631</v>
      </c>
      <c r="B278" s="6" t="s">
        <v>632</v>
      </c>
      <c r="C278" s="7" t="s">
        <v>633</v>
      </c>
      <c r="D278" s="8" t="s">
        <v>39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9.0618800000000004</v>
      </c>
      <c r="L278" s="9">
        <v>9.0618800000000004</v>
      </c>
      <c r="M278" s="10">
        <v>0</v>
      </c>
    </row>
    <row r="279" spans="1:13" ht="29.85" customHeight="1" x14ac:dyDescent="0.25">
      <c r="A279" s="5" t="s">
        <v>634</v>
      </c>
      <c r="B279" s="6" t="s">
        <v>635</v>
      </c>
      <c r="C279" s="7" t="s">
        <v>636</v>
      </c>
      <c r="D279" s="8" t="s">
        <v>32</v>
      </c>
      <c r="E279" s="9">
        <v>1.23E-2</v>
      </c>
      <c r="F279" s="9">
        <v>1.23E-2</v>
      </c>
      <c r="G279" s="9">
        <v>0</v>
      </c>
      <c r="H279" s="9">
        <v>198.11505</v>
      </c>
      <c r="I279" s="9">
        <v>198.11505</v>
      </c>
      <c r="J279" s="9">
        <v>0</v>
      </c>
      <c r="K279" s="9">
        <v>0</v>
      </c>
      <c r="L279" s="9">
        <v>0</v>
      </c>
      <c r="M279" s="10">
        <v>0</v>
      </c>
    </row>
    <row r="280" spans="1:13" ht="29.85" customHeight="1" x14ac:dyDescent="0.25">
      <c r="A280" s="5" t="s">
        <v>637</v>
      </c>
      <c r="B280" s="6" t="s">
        <v>635</v>
      </c>
      <c r="C280" s="7" t="s">
        <v>636</v>
      </c>
      <c r="D280" s="8" t="s">
        <v>39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1125.90861</v>
      </c>
      <c r="L280" s="9">
        <v>1125.90861</v>
      </c>
      <c r="M280" s="10">
        <v>0</v>
      </c>
    </row>
    <row r="281" spans="1:13" ht="20.25" customHeight="1" x14ac:dyDescent="0.25">
      <c r="A281" s="5" t="s">
        <v>637</v>
      </c>
      <c r="B281" s="11" t="s">
        <v>638</v>
      </c>
      <c r="C281" s="7" t="s">
        <v>639</v>
      </c>
      <c r="D281" s="8" t="s">
        <v>39</v>
      </c>
      <c r="E281" s="9">
        <v>1.23E-2</v>
      </c>
      <c r="F281" s="9">
        <v>1.23E-2</v>
      </c>
      <c r="G281" s="9">
        <v>0</v>
      </c>
      <c r="H281" s="9">
        <v>211.68423999999999</v>
      </c>
      <c r="I281" s="9">
        <v>211.68423999999999</v>
      </c>
      <c r="J281" s="9">
        <v>0</v>
      </c>
      <c r="K281" s="9">
        <v>1580.3538599999999</v>
      </c>
      <c r="L281" s="9">
        <v>1580.3538599999999</v>
      </c>
      <c r="M281" s="10">
        <v>0</v>
      </c>
    </row>
    <row r="282" spans="1:13" ht="29.85" customHeight="1" x14ac:dyDescent="0.25">
      <c r="A282" s="5" t="s">
        <v>640</v>
      </c>
      <c r="B282" s="6" t="s">
        <v>641</v>
      </c>
      <c r="C282" s="7" t="s">
        <v>642</v>
      </c>
      <c r="D282" s="8" t="s">
        <v>32</v>
      </c>
      <c r="E282" s="9">
        <v>0</v>
      </c>
      <c r="F282" s="9">
        <v>0</v>
      </c>
      <c r="G282" s="9">
        <v>0</v>
      </c>
      <c r="H282" s="9">
        <v>137.34433000000001</v>
      </c>
      <c r="I282" s="9">
        <v>137.34433000000001</v>
      </c>
      <c r="J282" s="9">
        <v>0</v>
      </c>
      <c r="K282" s="9">
        <v>0</v>
      </c>
      <c r="L282" s="9">
        <v>0</v>
      </c>
      <c r="M282" s="10">
        <v>0</v>
      </c>
    </row>
    <row r="283" spans="1:13" ht="29.85" customHeight="1" x14ac:dyDescent="0.25">
      <c r="A283" s="5" t="s">
        <v>643</v>
      </c>
      <c r="B283" s="6" t="s">
        <v>641</v>
      </c>
      <c r="C283" s="7" t="s">
        <v>642</v>
      </c>
      <c r="D283" s="8" t="s">
        <v>39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613.99409000000003</v>
      </c>
      <c r="L283" s="9">
        <v>613.99409000000003</v>
      </c>
      <c r="M283" s="10">
        <v>0</v>
      </c>
    </row>
    <row r="284" spans="1:13" ht="29.85" customHeight="1" x14ac:dyDescent="0.25">
      <c r="A284" s="5" t="s">
        <v>644</v>
      </c>
      <c r="B284" s="6" t="s">
        <v>645</v>
      </c>
      <c r="C284" s="7" t="s">
        <v>646</v>
      </c>
      <c r="D284" s="8" t="s">
        <v>32</v>
      </c>
      <c r="E284" s="9">
        <v>55.368319999999997</v>
      </c>
      <c r="F284" s="9">
        <v>55.368319999999997</v>
      </c>
      <c r="G284" s="9">
        <v>0</v>
      </c>
      <c r="H284" s="9">
        <v>14890.48926</v>
      </c>
      <c r="I284" s="9">
        <v>14890.48926</v>
      </c>
      <c r="J284" s="9">
        <v>0</v>
      </c>
      <c r="K284" s="9">
        <v>0</v>
      </c>
      <c r="L284" s="9">
        <v>0</v>
      </c>
      <c r="M284" s="10">
        <v>0</v>
      </c>
    </row>
    <row r="285" spans="1:13" ht="29.85" customHeight="1" x14ac:dyDescent="0.25">
      <c r="A285" s="5" t="s">
        <v>647</v>
      </c>
      <c r="B285" s="6" t="s">
        <v>645</v>
      </c>
      <c r="C285" s="7" t="s">
        <v>646</v>
      </c>
      <c r="D285" s="8" t="s">
        <v>39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58624.730009999999</v>
      </c>
      <c r="L285" s="9">
        <v>58624.730009999999</v>
      </c>
      <c r="M285" s="10">
        <v>0</v>
      </c>
    </row>
    <row r="286" spans="1:13" ht="29.85" customHeight="1" x14ac:dyDescent="0.25">
      <c r="A286" s="5" t="s">
        <v>648</v>
      </c>
      <c r="B286" s="6" t="s">
        <v>649</v>
      </c>
      <c r="C286" s="7" t="s">
        <v>650</v>
      </c>
      <c r="D286" s="8" t="s">
        <v>32</v>
      </c>
      <c r="E286" s="9">
        <v>0</v>
      </c>
      <c r="F286" s="9">
        <v>0</v>
      </c>
      <c r="G286" s="9">
        <v>0</v>
      </c>
      <c r="H286" s="9">
        <v>321.90705000000003</v>
      </c>
      <c r="I286" s="9">
        <v>321.90705000000003</v>
      </c>
      <c r="J286" s="9">
        <v>0</v>
      </c>
      <c r="K286" s="9">
        <v>0</v>
      </c>
      <c r="L286" s="9">
        <v>0</v>
      </c>
      <c r="M286" s="10">
        <v>0</v>
      </c>
    </row>
    <row r="287" spans="1:13" ht="29.85" customHeight="1" x14ac:dyDescent="0.25">
      <c r="A287" s="5" t="s">
        <v>651</v>
      </c>
      <c r="B287" s="6" t="s">
        <v>649</v>
      </c>
      <c r="C287" s="7" t="s">
        <v>650</v>
      </c>
      <c r="D287" s="8" t="s">
        <v>39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1384.24656</v>
      </c>
      <c r="L287" s="9">
        <v>1384.24656</v>
      </c>
      <c r="M287" s="10">
        <v>0</v>
      </c>
    </row>
    <row r="288" spans="1:13" ht="29.85" customHeight="1" x14ac:dyDescent="0.25">
      <c r="A288" s="5" t="s">
        <v>651</v>
      </c>
      <c r="B288" s="11" t="s">
        <v>652</v>
      </c>
      <c r="C288" s="7" t="s">
        <v>653</v>
      </c>
      <c r="D288" s="8" t="s">
        <v>39</v>
      </c>
      <c r="E288" s="9">
        <v>55.368319999999997</v>
      </c>
      <c r="F288" s="9">
        <v>55.368319999999997</v>
      </c>
      <c r="G288" s="9">
        <v>0</v>
      </c>
      <c r="H288" s="9">
        <v>15349.74064</v>
      </c>
      <c r="I288" s="9">
        <v>15349.74064</v>
      </c>
      <c r="J288" s="9">
        <v>0</v>
      </c>
      <c r="K288" s="9">
        <v>60622.970659999999</v>
      </c>
      <c r="L288" s="9">
        <v>60622.970659999999</v>
      </c>
      <c r="M288" s="10">
        <v>0</v>
      </c>
    </row>
    <row r="289" spans="1:13" ht="38.450000000000003" customHeight="1" x14ac:dyDescent="0.25">
      <c r="A289" s="5" t="s">
        <v>654</v>
      </c>
      <c r="B289" s="6" t="s">
        <v>655</v>
      </c>
      <c r="C289" s="7" t="s">
        <v>656</v>
      </c>
      <c r="D289" s="8" t="s">
        <v>32</v>
      </c>
      <c r="E289" s="9">
        <v>15.43688</v>
      </c>
      <c r="F289" s="9">
        <v>15.43688</v>
      </c>
      <c r="G289" s="9">
        <v>0</v>
      </c>
      <c r="H289" s="9">
        <v>371.77204</v>
      </c>
      <c r="I289" s="9">
        <v>371.77204</v>
      </c>
      <c r="J289" s="9">
        <v>0</v>
      </c>
      <c r="K289" s="9">
        <v>0</v>
      </c>
      <c r="L289" s="9">
        <v>0</v>
      </c>
      <c r="M289" s="10">
        <v>0</v>
      </c>
    </row>
    <row r="290" spans="1:13" ht="38.450000000000003" customHeight="1" x14ac:dyDescent="0.25">
      <c r="A290" s="5" t="s">
        <v>657</v>
      </c>
      <c r="B290" s="6" t="s">
        <v>655</v>
      </c>
      <c r="C290" s="7" t="s">
        <v>656</v>
      </c>
      <c r="D290" s="8" t="s">
        <v>39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1357.7052100000001</v>
      </c>
      <c r="L290" s="9">
        <v>1357.7052100000001</v>
      </c>
      <c r="M290" s="10">
        <v>0</v>
      </c>
    </row>
    <row r="291" spans="1:13" ht="38.450000000000003" customHeight="1" x14ac:dyDescent="0.25">
      <c r="A291" s="5" t="s">
        <v>657</v>
      </c>
      <c r="B291" s="11" t="s">
        <v>658</v>
      </c>
      <c r="C291" s="7" t="s">
        <v>659</v>
      </c>
      <c r="D291" s="8" t="s">
        <v>39</v>
      </c>
      <c r="E291" s="9">
        <v>15.43688</v>
      </c>
      <c r="F291" s="9">
        <v>15.43688</v>
      </c>
      <c r="G291" s="9">
        <v>0</v>
      </c>
      <c r="H291" s="9">
        <v>371.77204</v>
      </c>
      <c r="I291" s="9">
        <v>371.77204</v>
      </c>
      <c r="J291" s="9">
        <v>0</v>
      </c>
      <c r="K291" s="9">
        <v>1357.7052100000001</v>
      </c>
      <c r="L291" s="9">
        <v>1357.7052100000001</v>
      </c>
      <c r="M291" s="10">
        <v>0</v>
      </c>
    </row>
    <row r="292" spans="1:13" ht="29.85" customHeight="1" x14ac:dyDescent="0.25">
      <c r="A292" s="5" t="s">
        <v>660</v>
      </c>
      <c r="B292" s="6" t="s">
        <v>661</v>
      </c>
      <c r="C292" s="7" t="s">
        <v>662</v>
      </c>
      <c r="D292" s="8" t="s">
        <v>32</v>
      </c>
      <c r="E292" s="9">
        <v>6.5938699999999999</v>
      </c>
      <c r="F292" s="9">
        <v>6.5938699999999999</v>
      </c>
      <c r="G292" s="9">
        <v>0</v>
      </c>
      <c r="H292" s="9">
        <v>71.735439999999997</v>
      </c>
      <c r="I292" s="9">
        <v>71.735439999999997</v>
      </c>
      <c r="J292" s="9">
        <v>0</v>
      </c>
      <c r="K292" s="9">
        <v>0</v>
      </c>
      <c r="L292" s="9">
        <v>0</v>
      </c>
      <c r="M292" s="10">
        <v>0</v>
      </c>
    </row>
    <row r="293" spans="1:13" ht="29.85" customHeight="1" x14ac:dyDescent="0.25">
      <c r="A293" s="5" t="s">
        <v>663</v>
      </c>
      <c r="B293" s="6" t="s">
        <v>661</v>
      </c>
      <c r="C293" s="7" t="s">
        <v>662</v>
      </c>
      <c r="D293" s="8" t="s">
        <v>39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116.48468</v>
      </c>
      <c r="L293" s="9">
        <v>116.48468</v>
      </c>
      <c r="M293" s="10">
        <v>0</v>
      </c>
    </row>
    <row r="294" spans="1:13" ht="29.85" customHeight="1" x14ac:dyDescent="0.25">
      <c r="A294" s="5" t="s">
        <v>663</v>
      </c>
      <c r="B294" s="11" t="s">
        <v>664</v>
      </c>
      <c r="C294" s="7" t="s">
        <v>665</v>
      </c>
      <c r="D294" s="8" t="s">
        <v>39</v>
      </c>
      <c r="E294" s="9">
        <v>6.5938699999999999</v>
      </c>
      <c r="F294" s="9">
        <v>6.5938699999999999</v>
      </c>
      <c r="G294" s="9">
        <v>0</v>
      </c>
      <c r="H294" s="9">
        <v>71.735439999999997</v>
      </c>
      <c r="I294" s="9">
        <v>71.735439999999997</v>
      </c>
      <c r="J294" s="9">
        <v>0</v>
      </c>
      <c r="K294" s="9">
        <v>116.48468</v>
      </c>
      <c r="L294" s="9">
        <v>116.48468</v>
      </c>
      <c r="M294" s="10">
        <v>0</v>
      </c>
    </row>
    <row r="295" spans="1:13" ht="14.45" customHeight="1" x14ac:dyDescent="0.25">
      <c r="A295" s="5" t="s">
        <v>666</v>
      </c>
      <c r="B295" s="11" t="s">
        <v>667</v>
      </c>
      <c r="C295" s="7" t="s">
        <v>668</v>
      </c>
      <c r="D295" s="8" t="s">
        <v>39</v>
      </c>
      <c r="E295" s="9">
        <v>77.411370000000005</v>
      </c>
      <c r="F295" s="9">
        <v>77.411370000000005</v>
      </c>
      <c r="G295" s="9">
        <v>0</v>
      </c>
      <c r="H295" s="9">
        <v>16004.932360000001</v>
      </c>
      <c r="I295" s="9">
        <v>16004.932360000001</v>
      </c>
      <c r="J295" s="9">
        <v>0</v>
      </c>
      <c r="K295" s="9">
        <v>63677.514410000003</v>
      </c>
      <c r="L295" s="9">
        <v>63677.514410000003</v>
      </c>
      <c r="M295" s="10">
        <v>0</v>
      </c>
    </row>
    <row r="296" spans="1:13" ht="38.450000000000003" customHeight="1" x14ac:dyDescent="0.25">
      <c r="A296" s="5" t="s">
        <v>669</v>
      </c>
      <c r="B296" s="6" t="s">
        <v>670</v>
      </c>
      <c r="C296" s="7" t="s">
        <v>671</v>
      </c>
      <c r="D296" s="8" t="s">
        <v>32</v>
      </c>
      <c r="E296" s="9">
        <v>0.24479999999999999</v>
      </c>
      <c r="F296" s="9">
        <v>0.24479999999999999</v>
      </c>
      <c r="G296" s="9">
        <v>0</v>
      </c>
      <c r="H296" s="9">
        <v>505.70970999999997</v>
      </c>
      <c r="I296" s="9">
        <v>505.70970999999997</v>
      </c>
      <c r="J296" s="9">
        <v>0</v>
      </c>
      <c r="K296" s="9">
        <v>0</v>
      </c>
      <c r="L296" s="9">
        <v>0</v>
      </c>
      <c r="M296" s="10">
        <v>0</v>
      </c>
    </row>
    <row r="297" spans="1:13" ht="38.450000000000003" customHeight="1" x14ac:dyDescent="0.25">
      <c r="A297" s="5" t="s">
        <v>672</v>
      </c>
      <c r="B297" s="6" t="s">
        <v>670</v>
      </c>
      <c r="C297" s="7" t="s">
        <v>671</v>
      </c>
      <c r="D297" s="8" t="s">
        <v>39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4268.0035600000001</v>
      </c>
      <c r="L297" s="9">
        <v>4268.0035600000001</v>
      </c>
      <c r="M297" s="10">
        <v>0</v>
      </c>
    </row>
    <row r="298" spans="1:13" ht="14.45" customHeight="1" x14ac:dyDescent="0.25">
      <c r="A298" s="5" t="s">
        <v>672</v>
      </c>
      <c r="B298" s="11" t="s">
        <v>673</v>
      </c>
      <c r="C298" s="7" t="s">
        <v>674</v>
      </c>
      <c r="D298" s="8" t="s">
        <v>39</v>
      </c>
      <c r="E298" s="9">
        <v>0.24479999999999999</v>
      </c>
      <c r="F298" s="9">
        <v>0.24479999999999999</v>
      </c>
      <c r="G298" s="9">
        <v>0</v>
      </c>
      <c r="H298" s="9">
        <v>505.70970999999997</v>
      </c>
      <c r="I298" s="9">
        <v>505.70970999999997</v>
      </c>
      <c r="J298" s="9">
        <v>0</v>
      </c>
      <c r="K298" s="9">
        <v>4268.0035600000001</v>
      </c>
      <c r="L298" s="9">
        <v>4268.0035600000001</v>
      </c>
      <c r="M298" s="10">
        <v>0</v>
      </c>
    </row>
    <row r="299" spans="1:13" ht="14.45" customHeight="1" x14ac:dyDescent="0.25">
      <c r="A299" s="5" t="s">
        <v>675</v>
      </c>
      <c r="B299" s="11" t="s">
        <v>676</v>
      </c>
      <c r="C299" s="7" t="s">
        <v>677</v>
      </c>
      <c r="D299" s="8" t="s">
        <v>39</v>
      </c>
      <c r="E299" s="9">
        <v>0.24479999999999999</v>
      </c>
      <c r="F299" s="9">
        <v>0.24479999999999999</v>
      </c>
      <c r="G299" s="9">
        <v>0</v>
      </c>
      <c r="H299" s="9">
        <v>505.70970999999997</v>
      </c>
      <c r="I299" s="9">
        <v>505.70970999999997</v>
      </c>
      <c r="J299" s="9">
        <v>0</v>
      </c>
      <c r="K299" s="9">
        <v>4268.0035600000001</v>
      </c>
      <c r="L299" s="9">
        <v>4268.0035600000001</v>
      </c>
      <c r="M299" s="10">
        <v>0</v>
      </c>
    </row>
    <row r="300" spans="1:13" ht="20.25" customHeight="1" x14ac:dyDescent="0.25">
      <c r="A300" s="5" t="s">
        <v>678</v>
      </c>
      <c r="B300" s="6" t="s">
        <v>679</v>
      </c>
      <c r="C300" s="7" t="s">
        <v>680</v>
      </c>
      <c r="D300" s="8" t="s">
        <v>32</v>
      </c>
      <c r="E300" s="9">
        <v>146182.20976999999</v>
      </c>
      <c r="F300" s="9">
        <v>146182.20976999999</v>
      </c>
      <c r="G300" s="9">
        <v>0</v>
      </c>
      <c r="H300" s="9">
        <v>145813.09306000001</v>
      </c>
      <c r="I300" s="9">
        <v>145813.09306000001</v>
      </c>
      <c r="J300" s="9">
        <v>0</v>
      </c>
      <c r="K300" s="9">
        <v>0</v>
      </c>
      <c r="L300" s="9">
        <v>0</v>
      </c>
      <c r="M300" s="10">
        <v>0</v>
      </c>
    </row>
    <row r="301" spans="1:13" ht="20.25" customHeight="1" x14ac:dyDescent="0.25">
      <c r="A301" s="5" t="s">
        <v>681</v>
      </c>
      <c r="B301" s="6" t="s">
        <v>679</v>
      </c>
      <c r="C301" s="7" t="s">
        <v>680</v>
      </c>
      <c r="D301" s="8" t="s">
        <v>39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673.42929000000004</v>
      </c>
      <c r="L301" s="9">
        <v>673.42929000000004</v>
      </c>
      <c r="M301" s="10">
        <v>0</v>
      </c>
    </row>
    <row r="302" spans="1:13" ht="13.7" customHeight="1" x14ac:dyDescent="0.25">
      <c r="A302" s="5" t="s">
        <v>682</v>
      </c>
      <c r="B302" s="6" t="s">
        <v>683</v>
      </c>
      <c r="C302" s="7" t="s">
        <v>684</v>
      </c>
      <c r="D302" s="8" t="s">
        <v>32</v>
      </c>
      <c r="E302" s="9">
        <v>3.4021400000000002</v>
      </c>
      <c r="F302" s="9">
        <v>3.4021400000000002</v>
      </c>
      <c r="G302" s="9">
        <v>0</v>
      </c>
      <c r="H302" s="9">
        <v>3.4021400000000002</v>
      </c>
      <c r="I302" s="9">
        <v>3.4021400000000002</v>
      </c>
      <c r="J302" s="9">
        <v>0</v>
      </c>
      <c r="K302" s="9">
        <v>0</v>
      </c>
      <c r="L302" s="9">
        <v>0</v>
      </c>
      <c r="M302" s="10">
        <v>0</v>
      </c>
    </row>
    <row r="303" spans="1:13" ht="13.7" customHeight="1" x14ac:dyDescent="0.25">
      <c r="A303" s="5" t="s">
        <v>685</v>
      </c>
      <c r="B303" s="6" t="s">
        <v>686</v>
      </c>
      <c r="C303" s="7" t="s">
        <v>687</v>
      </c>
      <c r="D303" s="8" t="s">
        <v>32</v>
      </c>
      <c r="E303" s="9">
        <v>609.37099999999998</v>
      </c>
      <c r="F303" s="9">
        <v>609.37099999999998</v>
      </c>
      <c r="G303" s="9">
        <v>0</v>
      </c>
      <c r="H303" s="9">
        <v>609.37099999999998</v>
      </c>
      <c r="I303" s="9">
        <v>609.37099999999998</v>
      </c>
      <c r="J303" s="9">
        <v>0</v>
      </c>
      <c r="K303" s="9">
        <v>0</v>
      </c>
      <c r="L303" s="9">
        <v>0</v>
      </c>
      <c r="M303" s="10">
        <v>0</v>
      </c>
    </row>
    <row r="304" spans="1:13" ht="14.45" customHeight="1" x14ac:dyDescent="0.25">
      <c r="A304" s="5" t="s">
        <v>685</v>
      </c>
      <c r="B304" s="11" t="s">
        <v>688</v>
      </c>
      <c r="C304" s="7" t="s">
        <v>689</v>
      </c>
      <c r="D304" s="8" t="s">
        <v>39</v>
      </c>
      <c r="E304" s="9">
        <v>146794.98290999999</v>
      </c>
      <c r="F304" s="9">
        <v>146794.98290999999</v>
      </c>
      <c r="G304" s="9">
        <v>0</v>
      </c>
      <c r="H304" s="9">
        <v>146425.86619999999</v>
      </c>
      <c r="I304" s="9">
        <v>146425.86619999999</v>
      </c>
      <c r="J304" s="9">
        <v>0</v>
      </c>
      <c r="K304" s="9">
        <v>673.42929000000004</v>
      </c>
      <c r="L304" s="9">
        <v>673.42929000000004</v>
      </c>
      <c r="M304" s="10">
        <v>0</v>
      </c>
    </row>
    <row r="305" spans="1:13" ht="20.25" customHeight="1" x14ac:dyDescent="0.25">
      <c r="A305" s="5" t="s">
        <v>690</v>
      </c>
      <c r="B305" s="6" t="s">
        <v>691</v>
      </c>
      <c r="C305" s="7" t="s">
        <v>692</v>
      </c>
      <c r="D305" s="8" t="s">
        <v>32</v>
      </c>
      <c r="E305" s="9">
        <v>1173.0294899999999</v>
      </c>
      <c r="F305" s="9">
        <v>1173.0294899999999</v>
      </c>
      <c r="G305" s="9">
        <v>0</v>
      </c>
      <c r="H305" s="9">
        <v>1541.8210899999999</v>
      </c>
      <c r="I305" s="9">
        <v>1541.8210899999999</v>
      </c>
      <c r="J305" s="9">
        <v>0</v>
      </c>
      <c r="K305" s="9">
        <v>0</v>
      </c>
      <c r="L305" s="9">
        <v>0</v>
      </c>
      <c r="M305" s="10">
        <v>0</v>
      </c>
    </row>
    <row r="306" spans="1:13" ht="20.25" customHeight="1" x14ac:dyDescent="0.25">
      <c r="A306" s="5" t="s">
        <v>693</v>
      </c>
      <c r="B306" s="6" t="s">
        <v>691</v>
      </c>
      <c r="C306" s="7" t="s">
        <v>692</v>
      </c>
      <c r="D306" s="8" t="s">
        <v>39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1741.86751</v>
      </c>
      <c r="L306" s="9">
        <v>1741.86751</v>
      </c>
      <c r="M306" s="10">
        <v>0</v>
      </c>
    </row>
    <row r="307" spans="1:13" ht="20.25" customHeight="1" x14ac:dyDescent="0.25">
      <c r="A307" s="5" t="s">
        <v>694</v>
      </c>
      <c r="B307" s="6" t="s">
        <v>695</v>
      </c>
      <c r="C307" s="7" t="s">
        <v>696</v>
      </c>
      <c r="D307" s="8" t="s">
        <v>32</v>
      </c>
      <c r="E307" s="9">
        <v>3.4020299999999999</v>
      </c>
      <c r="F307" s="9">
        <v>3.4020299999999999</v>
      </c>
      <c r="G307" s="9">
        <v>0</v>
      </c>
      <c r="H307" s="9">
        <v>3.60284</v>
      </c>
      <c r="I307" s="9">
        <v>3.60284</v>
      </c>
      <c r="J307" s="9">
        <v>0</v>
      </c>
      <c r="K307" s="9">
        <v>0</v>
      </c>
      <c r="L307" s="9">
        <v>0</v>
      </c>
      <c r="M307" s="10">
        <v>0</v>
      </c>
    </row>
    <row r="308" spans="1:13" ht="20.25" customHeight="1" x14ac:dyDescent="0.25">
      <c r="A308" s="5" t="s">
        <v>697</v>
      </c>
      <c r="B308" s="6" t="s">
        <v>695</v>
      </c>
      <c r="C308" s="7" t="s">
        <v>696</v>
      </c>
      <c r="D308" s="8" t="s">
        <v>39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0.20080999999999999</v>
      </c>
      <c r="L308" s="9">
        <v>0.20080999999999999</v>
      </c>
      <c r="M308" s="10">
        <v>0</v>
      </c>
    </row>
    <row r="309" spans="1:13" ht="20.25" customHeight="1" x14ac:dyDescent="0.25">
      <c r="A309" s="5" t="s">
        <v>698</v>
      </c>
      <c r="B309" s="6" t="s">
        <v>699</v>
      </c>
      <c r="C309" s="7" t="s">
        <v>700</v>
      </c>
      <c r="D309" s="8" t="s">
        <v>32</v>
      </c>
      <c r="E309" s="9">
        <v>41.7376</v>
      </c>
      <c r="F309" s="9">
        <v>41.7376</v>
      </c>
      <c r="G309" s="9">
        <v>0</v>
      </c>
      <c r="H309" s="9">
        <v>473.99720000000002</v>
      </c>
      <c r="I309" s="9">
        <v>473.99720000000002</v>
      </c>
      <c r="J309" s="9">
        <v>0</v>
      </c>
      <c r="K309" s="9">
        <v>-824.46074999999996</v>
      </c>
      <c r="L309" s="9">
        <v>-824.46074999999996</v>
      </c>
      <c r="M309" s="10">
        <v>0</v>
      </c>
    </row>
    <row r="310" spans="1:13" ht="20.25" customHeight="1" x14ac:dyDescent="0.25">
      <c r="A310" s="5" t="s">
        <v>701</v>
      </c>
      <c r="B310" s="6" t="s">
        <v>699</v>
      </c>
      <c r="C310" s="7" t="s">
        <v>700</v>
      </c>
      <c r="D310" s="8" t="s">
        <v>39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489.73442</v>
      </c>
      <c r="L310" s="9">
        <v>489.73442</v>
      </c>
      <c r="M310" s="10">
        <v>0</v>
      </c>
    </row>
    <row r="311" spans="1:13" ht="14.45" customHeight="1" x14ac:dyDescent="0.25">
      <c r="A311" s="5" t="s">
        <v>701</v>
      </c>
      <c r="B311" s="11" t="s">
        <v>702</v>
      </c>
      <c r="C311" s="7" t="s">
        <v>703</v>
      </c>
      <c r="D311" s="8" t="s">
        <v>39</v>
      </c>
      <c r="E311" s="9">
        <v>1218.16912</v>
      </c>
      <c r="F311" s="9">
        <v>1218.16912</v>
      </c>
      <c r="G311" s="9">
        <v>0</v>
      </c>
      <c r="H311" s="9">
        <v>2019.4211299999999</v>
      </c>
      <c r="I311" s="9">
        <v>2019.4211299999999</v>
      </c>
      <c r="J311" s="9">
        <v>0</v>
      </c>
      <c r="K311" s="9">
        <v>1407.3419899999999</v>
      </c>
      <c r="L311" s="9">
        <v>1407.3419899999999</v>
      </c>
      <c r="M311" s="10">
        <v>0</v>
      </c>
    </row>
    <row r="312" spans="1:13" ht="20.25" customHeight="1" x14ac:dyDescent="0.25">
      <c r="A312" s="5" t="s">
        <v>704</v>
      </c>
      <c r="B312" s="11" t="s">
        <v>705</v>
      </c>
      <c r="C312" s="7" t="s">
        <v>706</v>
      </c>
      <c r="D312" s="8" t="s">
        <v>39</v>
      </c>
      <c r="E312" s="9">
        <v>148013.15203</v>
      </c>
      <c r="F312" s="9">
        <v>148013.15203</v>
      </c>
      <c r="G312" s="9">
        <v>0</v>
      </c>
      <c r="H312" s="9">
        <v>148445.28732999999</v>
      </c>
      <c r="I312" s="9">
        <v>148445.28732999999</v>
      </c>
      <c r="J312" s="9">
        <v>0</v>
      </c>
      <c r="K312" s="9">
        <v>2080.7712799999999</v>
      </c>
      <c r="L312" s="9">
        <v>2080.7712799999999</v>
      </c>
      <c r="M312" s="10">
        <v>0</v>
      </c>
    </row>
    <row r="313" spans="1:13" ht="13.7" customHeight="1" x14ac:dyDescent="0.25">
      <c r="A313" s="5" t="s">
        <v>707</v>
      </c>
      <c r="B313" s="6" t="s">
        <v>708</v>
      </c>
      <c r="C313" s="7" t="s">
        <v>709</v>
      </c>
      <c r="D313" s="8" t="s">
        <v>39</v>
      </c>
      <c r="E313" s="9">
        <v>7.8600000000000007E-3</v>
      </c>
      <c r="F313" s="9">
        <v>7.8600000000000007E-3</v>
      </c>
      <c r="G313" s="9">
        <v>0</v>
      </c>
      <c r="H313" s="9">
        <v>95.271360000000001</v>
      </c>
      <c r="I313" s="9">
        <v>95.271360000000001</v>
      </c>
      <c r="J313" s="9">
        <v>0</v>
      </c>
      <c r="K313" s="9">
        <v>225.01722000000001</v>
      </c>
      <c r="L313" s="9">
        <v>225.01722000000001</v>
      </c>
      <c r="M313" s="10">
        <v>0</v>
      </c>
    </row>
    <row r="314" spans="1:13" ht="14.45" customHeight="1" x14ac:dyDescent="0.25">
      <c r="A314" s="5" t="s">
        <v>707</v>
      </c>
      <c r="B314" s="11" t="s">
        <v>710</v>
      </c>
      <c r="C314" s="7" t="s">
        <v>709</v>
      </c>
      <c r="D314" s="8" t="s">
        <v>39</v>
      </c>
      <c r="E314" s="9">
        <v>7.8600000000000007E-3</v>
      </c>
      <c r="F314" s="9">
        <v>7.8600000000000007E-3</v>
      </c>
      <c r="G314" s="9">
        <v>0</v>
      </c>
      <c r="H314" s="9">
        <v>95.271360000000001</v>
      </c>
      <c r="I314" s="9">
        <v>95.271360000000001</v>
      </c>
      <c r="J314" s="9">
        <v>0</v>
      </c>
      <c r="K314" s="9">
        <v>225.01722000000001</v>
      </c>
      <c r="L314" s="9">
        <v>225.01722000000001</v>
      </c>
      <c r="M314" s="10">
        <v>0</v>
      </c>
    </row>
    <row r="315" spans="1:13" ht="13.7" customHeight="1" x14ac:dyDescent="0.25">
      <c r="A315" s="5" t="s">
        <v>711</v>
      </c>
      <c r="B315" s="6" t="s">
        <v>712</v>
      </c>
      <c r="C315" s="7" t="s">
        <v>713</v>
      </c>
      <c r="D315" s="8" t="s">
        <v>39</v>
      </c>
      <c r="E315" s="9">
        <v>0</v>
      </c>
      <c r="F315" s="9">
        <v>0</v>
      </c>
      <c r="G315" s="9">
        <v>0</v>
      </c>
      <c r="H315" s="9">
        <v>6.9857399999999998</v>
      </c>
      <c r="I315" s="9">
        <v>6.9857399999999998</v>
      </c>
      <c r="J315" s="9">
        <v>0</v>
      </c>
      <c r="K315" s="9">
        <v>286.59737999999999</v>
      </c>
      <c r="L315" s="9">
        <v>286.59737999999999</v>
      </c>
      <c r="M315" s="10">
        <v>0</v>
      </c>
    </row>
    <row r="316" spans="1:13" ht="13.7" customHeight="1" x14ac:dyDescent="0.25">
      <c r="A316" s="5" t="s">
        <v>714</v>
      </c>
      <c r="B316" s="6" t="s">
        <v>715</v>
      </c>
      <c r="C316" s="7" t="s">
        <v>716</v>
      </c>
      <c r="D316" s="8" t="s">
        <v>39</v>
      </c>
      <c r="E316" s="9">
        <v>0</v>
      </c>
      <c r="F316" s="9">
        <v>0</v>
      </c>
      <c r="G316" s="9">
        <v>0</v>
      </c>
      <c r="H316" s="9">
        <v>0.2</v>
      </c>
      <c r="I316" s="9">
        <v>0.2</v>
      </c>
      <c r="J316" s="9">
        <v>0</v>
      </c>
      <c r="K316" s="9">
        <v>45.47204</v>
      </c>
      <c r="L316" s="9">
        <v>45.47204</v>
      </c>
      <c r="M316" s="10">
        <v>0</v>
      </c>
    </row>
    <row r="317" spans="1:13" ht="14.45" customHeight="1" x14ac:dyDescent="0.25">
      <c r="A317" s="5" t="s">
        <v>714</v>
      </c>
      <c r="B317" s="11" t="s">
        <v>717</v>
      </c>
      <c r="C317" s="7" t="s">
        <v>718</v>
      </c>
      <c r="D317" s="8" t="s">
        <v>39</v>
      </c>
      <c r="E317" s="9">
        <v>0</v>
      </c>
      <c r="F317" s="9">
        <v>0</v>
      </c>
      <c r="G317" s="9">
        <v>0</v>
      </c>
      <c r="H317" s="9">
        <v>7.18574</v>
      </c>
      <c r="I317" s="9">
        <v>7.18574</v>
      </c>
      <c r="J317" s="9">
        <v>0</v>
      </c>
      <c r="K317" s="9">
        <v>332.06941999999998</v>
      </c>
      <c r="L317" s="9">
        <v>332.06941999999998</v>
      </c>
      <c r="M317" s="10">
        <v>0</v>
      </c>
    </row>
    <row r="318" spans="1:13" ht="14.45" customHeight="1" x14ac:dyDescent="0.25">
      <c r="A318" s="5" t="s">
        <v>719</v>
      </c>
      <c r="B318" s="11" t="s">
        <v>720</v>
      </c>
      <c r="C318" s="7" t="s">
        <v>718</v>
      </c>
      <c r="D318" s="8" t="s">
        <v>39</v>
      </c>
      <c r="E318" s="9">
        <v>7.8600000000000007E-3</v>
      </c>
      <c r="F318" s="9">
        <v>7.8600000000000007E-3</v>
      </c>
      <c r="G318" s="9">
        <v>0</v>
      </c>
      <c r="H318" s="9">
        <v>102.4571</v>
      </c>
      <c r="I318" s="9">
        <v>102.4571</v>
      </c>
      <c r="J318" s="9">
        <v>0</v>
      </c>
      <c r="K318" s="9">
        <v>557.08663999999999</v>
      </c>
      <c r="L318" s="9">
        <v>557.08663999999999</v>
      </c>
      <c r="M318" s="10">
        <v>0</v>
      </c>
    </row>
    <row r="319" spans="1:13" ht="20.25" customHeight="1" x14ac:dyDescent="0.25">
      <c r="A319" s="5" t="s">
        <v>721</v>
      </c>
      <c r="B319" s="6" t="s">
        <v>722</v>
      </c>
      <c r="C319" s="7" t="s">
        <v>723</v>
      </c>
      <c r="D319" s="8" t="s">
        <v>39</v>
      </c>
      <c r="E319" s="9">
        <v>0</v>
      </c>
      <c r="F319" s="9">
        <v>0</v>
      </c>
      <c r="G319" s="9">
        <v>0</v>
      </c>
      <c r="H319" s="9">
        <v>0.29166999999999998</v>
      </c>
      <c r="I319" s="9">
        <v>0.29166999999999998</v>
      </c>
      <c r="J319" s="9">
        <v>0</v>
      </c>
      <c r="K319" s="9">
        <v>0.29166999999999998</v>
      </c>
      <c r="L319" s="9">
        <v>0.29166999999999998</v>
      </c>
      <c r="M319" s="10">
        <v>0</v>
      </c>
    </row>
    <row r="320" spans="1:13" ht="14.45" customHeight="1" x14ac:dyDescent="0.25">
      <c r="A320" s="5" t="s">
        <v>721</v>
      </c>
      <c r="B320" s="11" t="s">
        <v>724</v>
      </c>
      <c r="C320" s="7" t="s">
        <v>725</v>
      </c>
      <c r="D320" s="8" t="s">
        <v>39</v>
      </c>
      <c r="E320" s="9">
        <v>0</v>
      </c>
      <c r="F320" s="9">
        <v>0</v>
      </c>
      <c r="G320" s="9">
        <v>0</v>
      </c>
      <c r="H320" s="9">
        <v>0.29166999999999998</v>
      </c>
      <c r="I320" s="9">
        <v>0.29166999999999998</v>
      </c>
      <c r="J320" s="9">
        <v>0</v>
      </c>
      <c r="K320" s="9">
        <v>0.29166999999999998</v>
      </c>
      <c r="L320" s="9">
        <v>0.29166999999999998</v>
      </c>
      <c r="M320" s="10">
        <v>0</v>
      </c>
    </row>
    <row r="321" spans="1:13" ht="14.45" customHeight="1" x14ac:dyDescent="0.25">
      <c r="A321" s="5" t="s">
        <v>726</v>
      </c>
      <c r="B321" s="11" t="s">
        <v>727</v>
      </c>
      <c r="C321" s="7" t="s">
        <v>725</v>
      </c>
      <c r="D321" s="8" t="s">
        <v>39</v>
      </c>
      <c r="E321" s="9">
        <v>0</v>
      </c>
      <c r="F321" s="9">
        <v>0</v>
      </c>
      <c r="G321" s="9">
        <v>0</v>
      </c>
      <c r="H321" s="9">
        <v>0.29166999999999998</v>
      </c>
      <c r="I321" s="9">
        <v>0.29166999999999998</v>
      </c>
      <c r="J321" s="9">
        <v>0</v>
      </c>
      <c r="K321" s="9">
        <v>0.29166999999999998</v>
      </c>
      <c r="L321" s="9">
        <v>0.29166999999999998</v>
      </c>
      <c r="M321" s="10">
        <v>0</v>
      </c>
    </row>
    <row r="322" spans="1:13" ht="20.25" customHeight="1" x14ac:dyDescent="0.25">
      <c r="A322" s="5" t="s">
        <v>728</v>
      </c>
      <c r="B322" s="6" t="s">
        <v>729</v>
      </c>
      <c r="C322" s="7" t="s">
        <v>730</v>
      </c>
      <c r="D322" s="8" t="s">
        <v>39</v>
      </c>
      <c r="E322" s="9">
        <v>1.6930000000000001E-2</v>
      </c>
      <c r="F322" s="9">
        <v>1.6930000000000001E-2</v>
      </c>
      <c r="G322" s="9">
        <v>0</v>
      </c>
      <c r="H322" s="9">
        <v>51.12435</v>
      </c>
      <c r="I322" s="9">
        <v>51.12435</v>
      </c>
      <c r="J322" s="9">
        <v>0</v>
      </c>
      <c r="K322" s="9">
        <v>189.76939999999999</v>
      </c>
      <c r="L322" s="9">
        <v>189.76939999999999</v>
      </c>
      <c r="M322" s="10">
        <v>0</v>
      </c>
    </row>
    <row r="323" spans="1:13" ht="13.7" customHeight="1" x14ac:dyDescent="0.25">
      <c r="A323" s="5" t="s">
        <v>731</v>
      </c>
      <c r="B323" s="6" t="s">
        <v>732</v>
      </c>
      <c r="C323" s="7" t="s">
        <v>733</v>
      </c>
      <c r="D323" s="8" t="s">
        <v>39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0.9</v>
      </c>
      <c r="L323" s="9">
        <v>0.9</v>
      </c>
      <c r="M323" s="10">
        <v>0</v>
      </c>
    </row>
    <row r="324" spans="1:13" ht="14.45" customHeight="1" x14ac:dyDescent="0.25">
      <c r="A324" s="5" t="s">
        <v>731</v>
      </c>
      <c r="B324" s="11" t="s">
        <v>734</v>
      </c>
      <c r="C324" s="7" t="s">
        <v>735</v>
      </c>
      <c r="D324" s="8" t="s">
        <v>39</v>
      </c>
      <c r="E324" s="9">
        <v>1.6930000000000001E-2</v>
      </c>
      <c r="F324" s="9">
        <v>1.6930000000000001E-2</v>
      </c>
      <c r="G324" s="9">
        <v>0</v>
      </c>
      <c r="H324" s="9">
        <v>51.12435</v>
      </c>
      <c r="I324" s="9">
        <v>51.12435</v>
      </c>
      <c r="J324" s="9">
        <v>0</v>
      </c>
      <c r="K324" s="9">
        <v>190.6694</v>
      </c>
      <c r="L324" s="9">
        <v>190.6694</v>
      </c>
      <c r="M324" s="10">
        <v>0</v>
      </c>
    </row>
    <row r="325" spans="1:13" ht="20.25" customHeight="1" x14ac:dyDescent="0.25">
      <c r="A325" s="5" t="s">
        <v>736</v>
      </c>
      <c r="B325" s="6" t="s">
        <v>737</v>
      </c>
      <c r="C325" s="7" t="s">
        <v>738</v>
      </c>
      <c r="D325" s="8" t="s">
        <v>39</v>
      </c>
      <c r="E325" s="9">
        <v>0.67920000000000003</v>
      </c>
      <c r="F325" s="9">
        <v>0.67920000000000003</v>
      </c>
      <c r="G325" s="9">
        <v>0</v>
      </c>
      <c r="H325" s="9">
        <v>658.81655999999998</v>
      </c>
      <c r="I325" s="9">
        <v>658.81655999999998</v>
      </c>
      <c r="J325" s="9">
        <v>0</v>
      </c>
      <c r="K325" s="9">
        <v>2786.1701400000002</v>
      </c>
      <c r="L325" s="9">
        <v>2786.1701400000002</v>
      </c>
      <c r="M325" s="10">
        <v>0</v>
      </c>
    </row>
    <row r="326" spans="1:13" ht="20.25" customHeight="1" x14ac:dyDescent="0.25">
      <c r="A326" s="5" t="s">
        <v>739</v>
      </c>
      <c r="B326" s="6" t="s">
        <v>740</v>
      </c>
      <c r="C326" s="7" t="s">
        <v>741</v>
      </c>
      <c r="D326" s="8" t="s">
        <v>39</v>
      </c>
      <c r="E326" s="9">
        <v>0</v>
      </c>
      <c r="F326" s="9">
        <v>0</v>
      </c>
      <c r="G326" s="9">
        <v>0</v>
      </c>
      <c r="H326" s="9">
        <v>868.79894000000002</v>
      </c>
      <c r="I326" s="9">
        <v>868.79894000000002</v>
      </c>
      <c r="J326" s="9">
        <v>0</v>
      </c>
      <c r="K326" s="9">
        <v>2811.40888</v>
      </c>
      <c r="L326" s="9">
        <v>2811.40888</v>
      </c>
      <c r="M326" s="10">
        <v>0</v>
      </c>
    </row>
    <row r="327" spans="1:13" ht="20.25" customHeight="1" x14ac:dyDescent="0.25">
      <c r="A327" s="5" t="s">
        <v>742</v>
      </c>
      <c r="B327" s="6" t="s">
        <v>743</v>
      </c>
      <c r="C327" s="7" t="s">
        <v>744</v>
      </c>
      <c r="D327" s="8" t="s">
        <v>39</v>
      </c>
      <c r="E327" s="9">
        <v>2.6099999999999999E-3</v>
      </c>
      <c r="F327" s="9">
        <v>2.6099999999999999E-3</v>
      </c>
      <c r="G327" s="9">
        <v>0</v>
      </c>
      <c r="H327" s="9">
        <v>543.83267000000001</v>
      </c>
      <c r="I327" s="9">
        <v>543.83267000000001</v>
      </c>
      <c r="J327" s="9">
        <v>0</v>
      </c>
      <c r="K327" s="9">
        <v>2578.8297299999999</v>
      </c>
      <c r="L327" s="9">
        <v>2578.8297299999999</v>
      </c>
      <c r="M327" s="10">
        <v>0</v>
      </c>
    </row>
    <row r="328" spans="1:13" ht="20.25" customHeight="1" x14ac:dyDescent="0.25">
      <c r="A328" s="5" t="s">
        <v>745</v>
      </c>
      <c r="B328" s="6" t="s">
        <v>746</v>
      </c>
      <c r="C328" s="7" t="s">
        <v>747</v>
      </c>
      <c r="D328" s="8" t="s">
        <v>39</v>
      </c>
      <c r="E328" s="9">
        <v>0</v>
      </c>
      <c r="F328" s="9">
        <v>0</v>
      </c>
      <c r="G328" s="9">
        <v>0</v>
      </c>
      <c r="H328" s="9">
        <v>1.3344</v>
      </c>
      <c r="I328" s="9">
        <v>1.3344</v>
      </c>
      <c r="J328" s="9">
        <v>0</v>
      </c>
      <c r="K328" s="9">
        <v>12.365880000000001</v>
      </c>
      <c r="L328" s="9">
        <v>12.365880000000001</v>
      </c>
      <c r="M328" s="10">
        <v>0</v>
      </c>
    </row>
    <row r="329" spans="1:13" ht="13.7" customHeight="1" x14ac:dyDescent="0.25">
      <c r="A329" s="5" t="s">
        <v>748</v>
      </c>
      <c r="B329" s="6" t="s">
        <v>749</v>
      </c>
      <c r="C329" s="7" t="s">
        <v>750</v>
      </c>
      <c r="D329" s="8" t="s">
        <v>39</v>
      </c>
      <c r="E329" s="9">
        <v>0.28300999999999998</v>
      </c>
      <c r="F329" s="9">
        <v>0.28300999999999998</v>
      </c>
      <c r="G329" s="9">
        <v>0</v>
      </c>
      <c r="H329" s="9">
        <v>13.42306</v>
      </c>
      <c r="I329" s="9">
        <v>13.42306</v>
      </c>
      <c r="J329" s="9">
        <v>0</v>
      </c>
      <c r="K329" s="9">
        <v>135.75279</v>
      </c>
      <c r="L329" s="9">
        <v>135.75279</v>
      </c>
      <c r="M329" s="10">
        <v>0</v>
      </c>
    </row>
    <row r="330" spans="1:13" ht="14.45" customHeight="1" x14ac:dyDescent="0.25">
      <c r="A330" s="5" t="s">
        <v>748</v>
      </c>
      <c r="B330" s="11" t="s">
        <v>751</v>
      </c>
      <c r="C330" s="7" t="s">
        <v>752</v>
      </c>
      <c r="D330" s="8" t="s">
        <v>39</v>
      </c>
      <c r="E330" s="9">
        <v>0.96482000000000001</v>
      </c>
      <c r="F330" s="9">
        <v>0.96482000000000001</v>
      </c>
      <c r="G330" s="9">
        <v>0</v>
      </c>
      <c r="H330" s="9">
        <v>2086.2056299999999</v>
      </c>
      <c r="I330" s="9">
        <v>2086.2056299999999</v>
      </c>
      <c r="J330" s="9">
        <v>0</v>
      </c>
      <c r="K330" s="9">
        <v>8324.5274200000003</v>
      </c>
      <c r="L330" s="9">
        <v>8324.5274200000003</v>
      </c>
      <c r="M330" s="10">
        <v>0</v>
      </c>
    </row>
    <row r="331" spans="1:13" ht="14.45" customHeight="1" x14ac:dyDescent="0.25">
      <c r="A331" s="5" t="s">
        <v>753</v>
      </c>
      <c r="B331" s="11" t="s">
        <v>754</v>
      </c>
      <c r="C331" s="7" t="s">
        <v>755</v>
      </c>
      <c r="D331" s="8" t="s">
        <v>39</v>
      </c>
      <c r="E331" s="9">
        <v>0.98175000000000001</v>
      </c>
      <c r="F331" s="9">
        <v>0.98175000000000001</v>
      </c>
      <c r="G331" s="9">
        <v>0</v>
      </c>
      <c r="H331" s="9">
        <v>2137.32998</v>
      </c>
      <c r="I331" s="9">
        <v>2137.32998</v>
      </c>
      <c r="J331" s="9">
        <v>0</v>
      </c>
      <c r="K331" s="9">
        <v>8515.1968199999992</v>
      </c>
      <c r="L331" s="9">
        <v>8515.1968199999992</v>
      </c>
      <c r="M331" s="10">
        <v>0</v>
      </c>
    </row>
    <row r="332" spans="1:13" ht="14.45" customHeight="1" x14ac:dyDescent="0.25">
      <c r="A332" s="5" t="s">
        <v>756</v>
      </c>
      <c r="B332" s="11" t="s">
        <v>757</v>
      </c>
      <c r="C332" s="7" t="s">
        <v>758</v>
      </c>
      <c r="D332" s="8" t="s">
        <v>39</v>
      </c>
      <c r="E332" s="9">
        <v>148091.79780999999</v>
      </c>
      <c r="F332" s="9">
        <v>148091.79780999999</v>
      </c>
      <c r="G332" s="9">
        <v>0</v>
      </c>
      <c r="H332" s="9">
        <v>167196.00815000001</v>
      </c>
      <c r="I332" s="9">
        <v>167196.00815000001</v>
      </c>
      <c r="J332" s="9">
        <v>0</v>
      </c>
      <c r="K332" s="9">
        <v>79098.864379999999</v>
      </c>
      <c r="L332" s="9">
        <v>79098.864379999999</v>
      </c>
      <c r="M332" s="10">
        <v>0</v>
      </c>
    </row>
    <row r="333" spans="1:13" ht="14.45" customHeight="1" thickBot="1" x14ac:dyDescent="0.3">
      <c r="A333" s="5" t="s">
        <v>736</v>
      </c>
      <c r="B333" s="11" t="s">
        <v>759</v>
      </c>
      <c r="C333" s="7" t="s">
        <v>759</v>
      </c>
      <c r="D333" s="8" t="s">
        <v>39</v>
      </c>
      <c r="E333" s="9">
        <v>148091.79780999999</v>
      </c>
      <c r="F333" s="9">
        <v>148091.79780999999</v>
      </c>
      <c r="G333" s="9">
        <v>0</v>
      </c>
      <c r="H333" s="9">
        <v>167196.00815000001</v>
      </c>
      <c r="I333" s="9">
        <v>167196.00815000001</v>
      </c>
      <c r="J333" s="9">
        <v>0</v>
      </c>
      <c r="K333" s="9">
        <v>79098.864379999999</v>
      </c>
      <c r="L333" s="9">
        <v>79098.864379999999</v>
      </c>
      <c r="M333" s="10">
        <v>0</v>
      </c>
    </row>
    <row r="334" spans="1:13" ht="13.7" customHeight="1" thickBot="1" x14ac:dyDescent="0.3">
      <c r="A334" s="32" t="s">
        <v>760</v>
      </c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4"/>
    </row>
    <row r="335" spans="1:13" ht="0.75" customHeight="1" x14ac:dyDescent="0.25">
      <c r="A335" s="44" t="s">
        <v>761</v>
      </c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6"/>
    </row>
    <row r="336" spans="1:13" ht="12.95" customHeight="1" thickBot="1" x14ac:dyDescent="0.3">
      <c r="A336" s="47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9"/>
    </row>
    <row r="337" spans="1:13" ht="20.25" customHeight="1" x14ac:dyDescent="0.25">
      <c r="A337" s="5" t="s">
        <v>762</v>
      </c>
      <c r="B337" s="6" t="s">
        <v>763</v>
      </c>
      <c r="C337" s="7" t="s">
        <v>764</v>
      </c>
      <c r="D337" s="8" t="s">
        <v>32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0.25463000000000002</v>
      </c>
      <c r="L337" s="9">
        <v>0.25463000000000002</v>
      </c>
      <c r="M337" s="10">
        <v>0</v>
      </c>
    </row>
    <row r="338" spans="1:13" ht="20.25" customHeight="1" x14ac:dyDescent="0.25">
      <c r="A338" s="5" t="s">
        <v>765</v>
      </c>
      <c r="B338" s="6" t="s">
        <v>766</v>
      </c>
      <c r="C338" s="7" t="s">
        <v>767</v>
      </c>
      <c r="D338" s="8" t="s">
        <v>32</v>
      </c>
      <c r="E338" s="9">
        <v>7.0637299999999996</v>
      </c>
      <c r="F338" s="9">
        <v>7.0637299999999996</v>
      </c>
      <c r="G338" s="9">
        <v>0</v>
      </c>
      <c r="H338" s="9">
        <v>6.3E-3</v>
      </c>
      <c r="I338" s="9">
        <v>6.3E-3</v>
      </c>
      <c r="J338" s="9">
        <v>0</v>
      </c>
      <c r="K338" s="9">
        <v>9.5417500000000004</v>
      </c>
      <c r="L338" s="9">
        <v>9.5417500000000004</v>
      </c>
      <c r="M338" s="10">
        <v>0</v>
      </c>
    </row>
    <row r="339" spans="1:13" ht="20.25" customHeight="1" x14ac:dyDescent="0.25">
      <c r="A339" s="5" t="s">
        <v>768</v>
      </c>
      <c r="B339" s="6" t="s">
        <v>769</v>
      </c>
      <c r="C339" s="7" t="s">
        <v>770</v>
      </c>
      <c r="D339" s="8" t="s">
        <v>32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11.643840000000001</v>
      </c>
      <c r="L339" s="9">
        <v>11.643840000000001</v>
      </c>
      <c r="M339" s="10">
        <v>0</v>
      </c>
    </row>
    <row r="340" spans="1:13" ht="20.25" customHeight="1" x14ac:dyDescent="0.25">
      <c r="A340" s="5" t="s">
        <v>771</v>
      </c>
      <c r="B340" s="6" t="s">
        <v>772</v>
      </c>
      <c r="C340" s="7" t="s">
        <v>773</v>
      </c>
      <c r="D340" s="8" t="s">
        <v>32</v>
      </c>
      <c r="E340" s="9">
        <v>900.21909000000005</v>
      </c>
      <c r="F340" s="9">
        <v>900.21909000000005</v>
      </c>
      <c r="G340" s="9">
        <v>0</v>
      </c>
      <c r="H340" s="9">
        <v>4.3818099999999998</v>
      </c>
      <c r="I340" s="9">
        <v>4.3818099999999998</v>
      </c>
      <c r="J340" s="9">
        <v>0</v>
      </c>
      <c r="K340" s="9">
        <v>3640.4827599999999</v>
      </c>
      <c r="L340" s="9">
        <v>3640.4827599999999</v>
      </c>
      <c r="M340" s="10">
        <v>0</v>
      </c>
    </row>
    <row r="341" spans="1:13" ht="20.25" customHeight="1" x14ac:dyDescent="0.25">
      <c r="A341" s="5" t="s">
        <v>771</v>
      </c>
      <c r="B341" s="11" t="s">
        <v>774</v>
      </c>
      <c r="C341" s="7" t="s">
        <v>775</v>
      </c>
      <c r="D341" s="8" t="s">
        <v>39</v>
      </c>
      <c r="E341" s="9">
        <v>907.28282000000002</v>
      </c>
      <c r="F341" s="9">
        <v>907.28282000000002</v>
      </c>
      <c r="G341" s="9">
        <v>0</v>
      </c>
      <c r="H341" s="9">
        <v>4.3881100000000002</v>
      </c>
      <c r="I341" s="9">
        <v>4.3881100000000002</v>
      </c>
      <c r="J341" s="9">
        <v>0</v>
      </c>
      <c r="K341" s="9">
        <v>3661.9229799999998</v>
      </c>
      <c r="L341" s="9">
        <v>3661.9229799999998</v>
      </c>
      <c r="M341" s="10">
        <v>0</v>
      </c>
    </row>
    <row r="342" spans="1:13" ht="29.85" customHeight="1" x14ac:dyDescent="0.25">
      <c r="A342" s="5" t="s">
        <v>776</v>
      </c>
      <c r="B342" s="6" t="s">
        <v>777</v>
      </c>
      <c r="C342" s="7" t="s">
        <v>778</v>
      </c>
      <c r="D342" s="8" t="s">
        <v>32</v>
      </c>
      <c r="E342" s="9">
        <v>1011.24413</v>
      </c>
      <c r="F342" s="9">
        <v>1011.24413</v>
      </c>
      <c r="G342" s="9">
        <v>0</v>
      </c>
      <c r="H342" s="9">
        <v>0</v>
      </c>
      <c r="I342" s="9">
        <v>0</v>
      </c>
      <c r="J342" s="9">
        <v>0</v>
      </c>
      <c r="K342" s="9">
        <v>5534.5567600000004</v>
      </c>
      <c r="L342" s="9">
        <v>5534.5567600000004</v>
      </c>
      <c r="M342" s="10">
        <v>0</v>
      </c>
    </row>
    <row r="343" spans="1:13" ht="29.85" customHeight="1" x14ac:dyDescent="0.25">
      <c r="A343" s="5" t="s">
        <v>779</v>
      </c>
      <c r="B343" s="6" t="s">
        <v>780</v>
      </c>
      <c r="C343" s="7" t="s">
        <v>781</v>
      </c>
      <c r="D343" s="8" t="s">
        <v>32</v>
      </c>
      <c r="E343" s="9">
        <v>2167.0521899999999</v>
      </c>
      <c r="F343" s="9">
        <v>2167.0521899999999</v>
      </c>
      <c r="G343" s="9">
        <v>0</v>
      </c>
      <c r="H343" s="9">
        <v>18.567609999999998</v>
      </c>
      <c r="I343" s="9">
        <v>18.567609999999998</v>
      </c>
      <c r="J343" s="9">
        <v>0</v>
      </c>
      <c r="K343" s="9">
        <v>8507.2276299999994</v>
      </c>
      <c r="L343" s="9">
        <v>8507.2276299999994</v>
      </c>
      <c r="M343" s="10">
        <v>0</v>
      </c>
    </row>
    <row r="344" spans="1:13" ht="20.25" customHeight="1" x14ac:dyDescent="0.25">
      <c r="A344" s="5" t="s">
        <v>782</v>
      </c>
      <c r="B344" s="6" t="s">
        <v>783</v>
      </c>
      <c r="C344" s="7" t="s">
        <v>784</v>
      </c>
      <c r="D344" s="8" t="s">
        <v>32</v>
      </c>
      <c r="E344" s="9">
        <v>94.698419999999999</v>
      </c>
      <c r="F344" s="9">
        <v>94.698419999999999</v>
      </c>
      <c r="G344" s="9">
        <v>0</v>
      </c>
      <c r="H344" s="9">
        <v>0</v>
      </c>
      <c r="I344" s="9">
        <v>0</v>
      </c>
      <c r="J344" s="9">
        <v>0</v>
      </c>
      <c r="K344" s="9">
        <v>393.63292000000001</v>
      </c>
      <c r="L344" s="9">
        <v>393.63292000000001</v>
      </c>
      <c r="M344" s="10">
        <v>0</v>
      </c>
    </row>
    <row r="345" spans="1:13" ht="29.85" customHeight="1" x14ac:dyDescent="0.25">
      <c r="A345" s="5" t="s">
        <v>782</v>
      </c>
      <c r="B345" s="11" t="s">
        <v>785</v>
      </c>
      <c r="C345" s="7" t="s">
        <v>786</v>
      </c>
      <c r="D345" s="8" t="s">
        <v>39</v>
      </c>
      <c r="E345" s="9">
        <v>3272.9947400000001</v>
      </c>
      <c r="F345" s="9">
        <v>3272.9947400000001</v>
      </c>
      <c r="G345" s="9">
        <v>0</v>
      </c>
      <c r="H345" s="9">
        <v>18.567609999999998</v>
      </c>
      <c r="I345" s="9">
        <v>18.567609999999998</v>
      </c>
      <c r="J345" s="9">
        <v>0</v>
      </c>
      <c r="K345" s="9">
        <v>14435.417310000001</v>
      </c>
      <c r="L345" s="9">
        <v>14435.417310000001</v>
      </c>
      <c r="M345" s="10">
        <v>0</v>
      </c>
    </row>
    <row r="346" spans="1:13" ht="13.7" customHeight="1" x14ac:dyDescent="0.25">
      <c r="A346" s="5" t="s">
        <v>787</v>
      </c>
      <c r="B346" s="6" t="s">
        <v>788</v>
      </c>
      <c r="C346" s="7" t="s">
        <v>789</v>
      </c>
      <c r="D346" s="8" t="s">
        <v>32</v>
      </c>
      <c r="E346" s="9">
        <v>2.9571000000000001</v>
      </c>
      <c r="F346" s="9">
        <v>2.9571000000000001</v>
      </c>
      <c r="G346" s="9">
        <v>0</v>
      </c>
      <c r="H346" s="9">
        <v>0</v>
      </c>
      <c r="I346" s="9">
        <v>0</v>
      </c>
      <c r="J346" s="9">
        <v>0</v>
      </c>
      <c r="K346" s="9">
        <v>45.84581</v>
      </c>
      <c r="L346" s="9">
        <v>45.84581</v>
      </c>
      <c r="M346" s="10">
        <v>0</v>
      </c>
    </row>
    <row r="347" spans="1:13" ht="20.25" customHeight="1" x14ac:dyDescent="0.25">
      <c r="A347" s="5" t="s">
        <v>790</v>
      </c>
      <c r="B347" s="6" t="s">
        <v>791</v>
      </c>
      <c r="C347" s="7" t="s">
        <v>792</v>
      </c>
      <c r="D347" s="8" t="s">
        <v>32</v>
      </c>
      <c r="E347" s="9">
        <v>1099.7455399999999</v>
      </c>
      <c r="F347" s="9">
        <v>1099.7455399999999</v>
      </c>
      <c r="G347" s="9">
        <v>0</v>
      </c>
      <c r="H347" s="9">
        <v>7.2986800000000001</v>
      </c>
      <c r="I347" s="9">
        <v>7.2986800000000001</v>
      </c>
      <c r="J347" s="9">
        <v>0</v>
      </c>
      <c r="K347" s="9">
        <v>4497.0601699999997</v>
      </c>
      <c r="L347" s="9">
        <v>4497.0601699999997</v>
      </c>
      <c r="M347" s="10">
        <v>0</v>
      </c>
    </row>
    <row r="348" spans="1:13" ht="14.45" customHeight="1" x14ac:dyDescent="0.25">
      <c r="A348" s="5" t="s">
        <v>790</v>
      </c>
      <c r="B348" s="11" t="s">
        <v>793</v>
      </c>
      <c r="C348" s="7" t="s">
        <v>794</v>
      </c>
      <c r="D348" s="8" t="s">
        <v>39</v>
      </c>
      <c r="E348" s="9">
        <v>1102.70264</v>
      </c>
      <c r="F348" s="9">
        <v>1102.70264</v>
      </c>
      <c r="G348" s="9">
        <v>0</v>
      </c>
      <c r="H348" s="9">
        <v>7.2986800000000001</v>
      </c>
      <c r="I348" s="9">
        <v>7.2986800000000001</v>
      </c>
      <c r="J348" s="9">
        <v>0</v>
      </c>
      <c r="K348" s="9">
        <v>4542.9059800000005</v>
      </c>
      <c r="L348" s="9">
        <v>4542.9059800000005</v>
      </c>
      <c r="M348" s="10">
        <v>0</v>
      </c>
    </row>
    <row r="349" spans="1:13" ht="20.25" customHeight="1" x14ac:dyDescent="0.25">
      <c r="A349" s="5" t="s">
        <v>795</v>
      </c>
      <c r="B349" s="6" t="s">
        <v>796</v>
      </c>
      <c r="C349" s="7" t="s">
        <v>797</v>
      </c>
      <c r="D349" s="8" t="s">
        <v>32</v>
      </c>
      <c r="E349" s="9">
        <v>764.98522000000003</v>
      </c>
      <c r="F349" s="9">
        <v>764.98522000000003</v>
      </c>
      <c r="G349" s="9">
        <v>0</v>
      </c>
      <c r="H349" s="9">
        <v>0.71891000000000005</v>
      </c>
      <c r="I349" s="9">
        <v>0.71891000000000005</v>
      </c>
      <c r="J349" s="9">
        <v>0</v>
      </c>
      <c r="K349" s="9">
        <v>3155.4613199999999</v>
      </c>
      <c r="L349" s="9">
        <v>3155.4613199999999</v>
      </c>
      <c r="M349" s="10">
        <v>0</v>
      </c>
    </row>
    <row r="350" spans="1:13" ht="20.25" customHeight="1" x14ac:dyDescent="0.25">
      <c r="A350" s="5" t="s">
        <v>795</v>
      </c>
      <c r="B350" s="11" t="s">
        <v>798</v>
      </c>
      <c r="C350" s="7" t="s">
        <v>799</v>
      </c>
      <c r="D350" s="8" t="s">
        <v>39</v>
      </c>
      <c r="E350" s="9">
        <v>764.98522000000003</v>
      </c>
      <c r="F350" s="9">
        <v>764.98522000000003</v>
      </c>
      <c r="G350" s="9">
        <v>0</v>
      </c>
      <c r="H350" s="9">
        <v>0.71891000000000005</v>
      </c>
      <c r="I350" s="9">
        <v>0.71891000000000005</v>
      </c>
      <c r="J350" s="9">
        <v>0</v>
      </c>
      <c r="K350" s="9">
        <v>3155.4613199999999</v>
      </c>
      <c r="L350" s="9">
        <v>3155.4613199999999</v>
      </c>
      <c r="M350" s="10">
        <v>0</v>
      </c>
    </row>
    <row r="351" spans="1:13" ht="20.25" customHeight="1" x14ac:dyDescent="0.25">
      <c r="A351" s="5" t="s">
        <v>800</v>
      </c>
      <c r="B351" s="6" t="s">
        <v>801</v>
      </c>
      <c r="C351" s="7" t="s">
        <v>802</v>
      </c>
      <c r="D351" s="8" t="s">
        <v>32</v>
      </c>
      <c r="E351" s="9">
        <v>7.3062100000000001</v>
      </c>
      <c r="F351" s="9">
        <v>7.3062100000000001</v>
      </c>
      <c r="G351" s="9">
        <v>0</v>
      </c>
      <c r="H351" s="9">
        <v>0</v>
      </c>
      <c r="I351" s="9">
        <v>0</v>
      </c>
      <c r="J351" s="9">
        <v>0</v>
      </c>
      <c r="K351" s="9">
        <v>522.63503000000003</v>
      </c>
      <c r="L351" s="9">
        <v>522.63503000000003</v>
      </c>
      <c r="M351" s="10">
        <v>0</v>
      </c>
    </row>
    <row r="352" spans="1:13" ht="20.25" customHeight="1" x14ac:dyDescent="0.25">
      <c r="A352" s="5" t="s">
        <v>803</v>
      </c>
      <c r="B352" s="6" t="s">
        <v>804</v>
      </c>
      <c r="C352" s="7" t="s">
        <v>805</v>
      </c>
      <c r="D352" s="8" t="s">
        <v>32</v>
      </c>
      <c r="E352" s="9">
        <v>1023.24245</v>
      </c>
      <c r="F352" s="9">
        <v>1023.24245</v>
      </c>
      <c r="G352" s="9">
        <v>0</v>
      </c>
      <c r="H352" s="9">
        <v>3.9319099999999998</v>
      </c>
      <c r="I352" s="9">
        <v>3.9319099999999998</v>
      </c>
      <c r="J352" s="9">
        <v>0</v>
      </c>
      <c r="K352" s="9">
        <v>4822.6778199999999</v>
      </c>
      <c r="L352" s="9">
        <v>4822.6778199999999</v>
      </c>
      <c r="M352" s="10">
        <v>0</v>
      </c>
    </row>
    <row r="353" spans="1:13" ht="20.25" customHeight="1" x14ac:dyDescent="0.25">
      <c r="A353" s="5" t="s">
        <v>803</v>
      </c>
      <c r="B353" s="11" t="s">
        <v>806</v>
      </c>
      <c r="C353" s="7" t="s">
        <v>807</v>
      </c>
      <c r="D353" s="8" t="s">
        <v>39</v>
      </c>
      <c r="E353" s="9">
        <v>1030.5486599999999</v>
      </c>
      <c r="F353" s="9">
        <v>1030.5486599999999</v>
      </c>
      <c r="G353" s="9">
        <v>0</v>
      </c>
      <c r="H353" s="9">
        <v>3.9319099999999998</v>
      </c>
      <c r="I353" s="9">
        <v>3.9319099999999998</v>
      </c>
      <c r="J353" s="9">
        <v>0</v>
      </c>
      <c r="K353" s="9">
        <v>5345.3128500000003</v>
      </c>
      <c r="L353" s="9">
        <v>5345.3128500000003</v>
      </c>
      <c r="M353" s="10">
        <v>0</v>
      </c>
    </row>
    <row r="354" spans="1:13" ht="14.45" customHeight="1" x14ac:dyDescent="0.25">
      <c r="A354" s="5" t="s">
        <v>808</v>
      </c>
      <c r="B354" s="11" t="s">
        <v>809</v>
      </c>
      <c r="C354" s="7" t="s">
        <v>810</v>
      </c>
      <c r="D354" s="8" t="s">
        <v>39</v>
      </c>
      <c r="E354" s="9">
        <v>7078.5140799999999</v>
      </c>
      <c r="F354" s="9">
        <v>7078.5140799999999</v>
      </c>
      <c r="G354" s="9">
        <v>0</v>
      </c>
      <c r="H354" s="9">
        <v>34.90522</v>
      </c>
      <c r="I354" s="9">
        <v>34.90522</v>
      </c>
      <c r="J354" s="9">
        <v>0</v>
      </c>
      <c r="K354" s="9">
        <v>31141.02044</v>
      </c>
      <c r="L354" s="9">
        <v>31141.02044</v>
      </c>
      <c r="M354" s="10">
        <v>0</v>
      </c>
    </row>
    <row r="355" spans="1:13" ht="13.7" customHeight="1" x14ac:dyDescent="0.25">
      <c r="A355" s="5" t="s">
        <v>811</v>
      </c>
      <c r="B355" s="6" t="s">
        <v>812</v>
      </c>
      <c r="C355" s="7" t="s">
        <v>813</v>
      </c>
      <c r="D355" s="8" t="s">
        <v>32</v>
      </c>
      <c r="E355" s="9">
        <v>266.45094999999998</v>
      </c>
      <c r="F355" s="9">
        <v>266.45094999999998</v>
      </c>
      <c r="G355" s="9">
        <v>0</v>
      </c>
      <c r="H355" s="9">
        <v>0</v>
      </c>
      <c r="I355" s="9">
        <v>0</v>
      </c>
      <c r="J355" s="9">
        <v>0</v>
      </c>
      <c r="K355" s="9">
        <v>1076.0717999999999</v>
      </c>
      <c r="L355" s="9">
        <v>1076.0717999999999</v>
      </c>
      <c r="M355" s="10">
        <v>0</v>
      </c>
    </row>
    <row r="356" spans="1:13" ht="14.45" customHeight="1" x14ac:dyDescent="0.25">
      <c r="A356" s="5" t="s">
        <v>811</v>
      </c>
      <c r="B356" s="11" t="s">
        <v>814</v>
      </c>
      <c r="C356" s="7" t="s">
        <v>815</v>
      </c>
      <c r="D356" s="8" t="s">
        <v>39</v>
      </c>
      <c r="E356" s="9">
        <v>266.45094999999998</v>
      </c>
      <c r="F356" s="9">
        <v>266.45094999999998</v>
      </c>
      <c r="G356" s="9">
        <v>0</v>
      </c>
      <c r="H356" s="9">
        <v>0</v>
      </c>
      <c r="I356" s="9">
        <v>0</v>
      </c>
      <c r="J356" s="9">
        <v>0</v>
      </c>
      <c r="K356" s="9">
        <v>1076.0717999999999</v>
      </c>
      <c r="L356" s="9">
        <v>1076.0717999999999</v>
      </c>
      <c r="M356" s="10">
        <v>0</v>
      </c>
    </row>
    <row r="357" spans="1:13" ht="14.45" customHeight="1" x14ac:dyDescent="0.25">
      <c r="A357" s="5" t="s">
        <v>816</v>
      </c>
      <c r="B357" s="11" t="s">
        <v>817</v>
      </c>
      <c r="C357" s="7" t="s">
        <v>810</v>
      </c>
      <c r="D357" s="8" t="s">
        <v>39</v>
      </c>
      <c r="E357" s="9">
        <v>266.45094999999998</v>
      </c>
      <c r="F357" s="9">
        <v>266.45094999999998</v>
      </c>
      <c r="G357" s="9">
        <v>0</v>
      </c>
      <c r="H357" s="9">
        <v>0</v>
      </c>
      <c r="I357" s="9">
        <v>0</v>
      </c>
      <c r="J357" s="9">
        <v>0</v>
      </c>
      <c r="K357" s="9">
        <v>1076.0717999999999</v>
      </c>
      <c r="L357" s="9">
        <v>1076.0717999999999</v>
      </c>
      <c r="M357" s="10">
        <v>0</v>
      </c>
    </row>
    <row r="358" spans="1:13" ht="13.7" customHeight="1" x14ac:dyDescent="0.25">
      <c r="A358" s="5" t="s">
        <v>818</v>
      </c>
      <c r="B358" s="6" t="s">
        <v>819</v>
      </c>
      <c r="C358" s="7" t="s">
        <v>820</v>
      </c>
      <c r="D358" s="8" t="s">
        <v>32</v>
      </c>
      <c r="E358" s="9">
        <v>14.585990000000001</v>
      </c>
      <c r="F358" s="9">
        <v>14.585990000000001</v>
      </c>
      <c r="G358" s="9">
        <v>0</v>
      </c>
      <c r="H358" s="9">
        <v>0</v>
      </c>
      <c r="I358" s="9">
        <v>0</v>
      </c>
      <c r="J358" s="9">
        <v>0</v>
      </c>
      <c r="K358" s="9">
        <v>54.56514</v>
      </c>
      <c r="L358" s="9">
        <v>54.56514</v>
      </c>
      <c r="M358" s="10">
        <v>0</v>
      </c>
    </row>
    <row r="359" spans="1:13" ht="13.7" customHeight="1" x14ac:dyDescent="0.25">
      <c r="A359" s="5" t="s">
        <v>821</v>
      </c>
      <c r="B359" s="6" t="s">
        <v>822</v>
      </c>
      <c r="C359" s="7" t="s">
        <v>823</v>
      </c>
      <c r="D359" s="8" t="s">
        <v>32</v>
      </c>
      <c r="E359" s="9">
        <v>185.93059</v>
      </c>
      <c r="F359" s="9">
        <v>185.93059</v>
      </c>
      <c r="G359" s="9">
        <v>0</v>
      </c>
      <c r="H359" s="9">
        <v>0</v>
      </c>
      <c r="I359" s="9">
        <v>0</v>
      </c>
      <c r="J359" s="9">
        <v>0</v>
      </c>
      <c r="K359" s="9">
        <v>753.54575999999997</v>
      </c>
      <c r="L359" s="9">
        <v>753.54575999999997</v>
      </c>
      <c r="M359" s="10">
        <v>0</v>
      </c>
    </row>
    <row r="360" spans="1:13" ht="14.45" customHeight="1" x14ac:dyDescent="0.25">
      <c r="A360" s="5" t="s">
        <v>821</v>
      </c>
      <c r="B360" s="11" t="s">
        <v>824</v>
      </c>
      <c r="C360" s="7" t="s">
        <v>825</v>
      </c>
      <c r="D360" s="8" t="s">
        <v>39</v>
      </c>
      <c r="E360" s="9">
        <v>200.51658</v>
      </c>
      <c r="F360" s="9">
        <v>200.51658</v>
      </c>
      <c r="G360" s="9">
        <v>0</v>
      </c>
      <c r="H360" s="9">
        <v>0</v>
      </c>
      <c r="I360" s="9">
        <v>0</v>
      </c>
      <c r="J360" s="9">
        <v>0</v>
      </c>
      <c r="K360" s="9">
        <v>808.11090000000002</v>
      </c>
      <c r="L360" s="9">
        <v>808.11090000000002</v>
      </c>
      <c r="M360" s="10">
        <v>0</v>
      </c>
    </row>
    <row r="361" spans="1:13" ht="13.7" customHeight="1" x14ac:dyDescent="0.25">
      <c r="A361" s="5" t="s">
        <v>826</v>
      </c>
      <c r="B361" s="6" t="s">
        <v>827</v>
      </c>
      <c r="C361" s="7" t="s">
        <v>828</v>
      </c>
      <c r="D361" s="8" t="s">
        <v>32</v>
      </c>
      <c r="E361" s="9">
        <v>158.84584000000001</v>
      </c>
      <c r="F361" s="9">
        <v>158.84584000000001</v>
      </c>
      <c r="G361" s="9">
        <v>0</v>
      </c>
      <c r="H361" s="9">
        <v>4.1099999999999999E-3</v>
      </c>
      <c r="I361" s="9">
        <v>4.1099999999999999E-3</v>
      </c>
      <c r="J361" s="9">
        <v>0</v>
      </c>
      <c r="K361" s="9">
        <v>579.79996000000006</v>
      </c>
      <c r="L361" s="9">
        <v>579.79996000000006</v>
      </c>
      <c r="M361" s="10">
        <v>0</v>
      </c>
    </row>
    <row r="362" spans="1:13" ht="14.45" customHeight="1" x14ac:dyDescent="0.25">
      <c r="A362" s="5" t="s">
        <v>826</v>
      </c>
      <c r="B362" s="11" t="s">
        <v>829</v>
      </c>
      <c r="C362" s="7" t="s">
        <v>828</v>
      </c>
      <c r="D362" s="8" t="s">
        <v>39</v>
      </c>
      <c r="E362" s="9">
        <v>158.84584000000001</v>
      </c>
      <c r="F362" s="9">
        <v>158.84584000000001</v>
      </c>
      <c r="G362" s="9">
        <v>0</v>
      </c>
      <c r="H362" s="9">
        <v>4.1099999999999999E-3</v>
      </c>
      <c r="I362" s="9">
        <v>4.1099999999999999E-3</v>
      </c>
      <c r="J362" s="9">
        <v>0</v>
      </c>
      <c r="K362" s="9">
        <v>579.79996000000006</v>
      </c>
      <c r="L362" s="9">
        <v>579.79996000000006</v>
      </c>
      <c r="M362" s="10">
        <v>0</v>
      </c>
    </row>
    <row r="363" spans="1:13" ht="13.7" customHeight="1" x14ac:dyDescent="0.25">
      <c r="A363" s="5" t="s">
        <v>830</v>
      </c>
      <c r="B363" s="6" t="s">
        <v>831</v>
      </c>
      <c r="C363" s="7" t="s">
        <v>832</v>
      </c>
      <c r="D363" s="8" t="s">
        <v>32</v>
      </c>
      <c r="E363" s="9">
        <v>4.2</v>
      </c>
      <c r="F363" s="9">
        <v>4.2</v>
      </c>
      <c r="G363" s="9">
        <v>0</v>
      </c>
      <c r="H363" s="9">
        <v>0</v>
      </c>
      <c r="I363" s="9">
        <v>0</v>
      </c>
      <c r="J363" s="9">
        <v>0</v>
      </c>
      <c r="K363" s="9">
        <v>15</v>
      </c>
      <c r="L363" s="9">
        <v>15</v>
      </c>
      <c r="M363" s="10">
        <v>0</v>
      </c>
    </row>
    <row r="364" spans="1:13" ht="13.7" customHeight="1" x14ac:dyDescent="0.25">
      <c r="A364" s="5" t="s">
        <v>833</v>
      </c>
      <c r="B364" s="6" t="s">
        <v>834</v>
      </c>
      <c r="C364" s="7" t="s">
        <v>835</v>
      </c>
      <c r="D364" s="8" t="s">
        <v>32</v>
      </c>
      <c r="E364" s="9">
        <v>24.884</v>
      </c>
      <c r="F364" s="9">
        <v>24.884</v>
      </c>
      <c r="G364" s="9">
        <v>0</v>
      </c>
      <c r="H364" s="9">
        <v>0</v>
      </c>
      <c r="I364" s="9">
        <v>0</v>
      </c>
      <c r="J364" s="9">
        <v>0</v>
      </c>
      <c r="K364" s="9">
        <v>98.335999999999999</v>
      </c>
      <c r="L364" s="9">
        <v>98.335999999999999</v>
      </c>
      <c r="M364" s="10">
        <v>0</v>
      </c>
    </row>
    <row r="365" spans="1:13" ht="20.25" customHeight="1" x14ac:dyDescent="0.25">
      <c r="A365" s="5" t="s">
        <v>836</v>
      </c>
      <c r="B365" s="6" t="s">
        <v>837</v>
      </c>
      <c r="C365" s="7" t="s">
        <v>838</v>
      </c>
      <c r="D365" s="8" t="s">
        <v>32</v>
      </c>
      <c r="E365" s="9">
        <v>26.362500000000001</v>
      </c>
      <c r="F365" s="9">
        <v>26.362500000000001</v>
      </c>
      <c r="G365" s="9">
        <v>0</v>
      </c>
      <c r="H365" s="9">
        <v>0</v>
      </c>
      <c r="I365" s="9">
        <v>0</v>
      </c>
      <c r="J365" s="9">
        <v>0</v>
      </c>
      <c r="K365" s="9">
        <v>88.016199999999998</v>
      </c>
      <c r="L365" s="9">
        <v>88.016199999999998</v>
      </c>
      <c r="M365" s="10">
        <v>0</v>
      </c>
    </row>
    <row r="366" spans="1:13" ht="13.7" customHeight="1" x14ac:dyDescent="0.25">
      <c r="A366" s="5" t="s">
        <v>839</v>
      </c>
      <c r="B366" s="6" t="s">
        <v>840</v>
      </c>
      <c r="C366" s="7" t="s">
        <v>841</v>
      </c>
      <c r="D366" s="8" t="s">
        <v>32</v>
      </c>
      <c r="E366" s="9">
        <v>46.009810000000002</v>
      </c>
      <c r="F366" s="9">
        <v>46.009810000000002</v>
      </c>
      <c r="G366" s="9">
        <v>0</v>
      </c>
      <c r="H366" s="9">
        <v>4.1094299999999997</v>
      </c>
      <c r="I366" s="9">
        <v>4.1094299999999997</v>
      </c>
      <c r="J366" s="9">
        <v>0</v>
      </c>
      <c r="K366" s="9">
        <v>617.92174999999997</v>
      </c>
      <c r="L366" s="9">
        <v>617.92174999999997</v>
      </c>
      <c r="M366" s="10">
        <v>0</v>
      </c>
    </row>
    <row r="367" spans="1:13" ht="14.45" customHeight="1" x14ac:dyDescent="0.25">
      <c r="A367" s="5" t="s">
        <v>839</v>
      </c>
      <c r="B367" s="11" t="s">
        <v>842</v>
      </c>
      <c r="C367" s="7" t="s">
        <v>843</v>
      </c>
      <c r="D367" s="8" t="s">
        <v>39</v>
      </c>
      <c r="E367" s="9">
        <v>101.45631</v>
      </c>
      <c r="F367" s="9">
        <v>101.45631</v>
      </c>
      <c r="G367" s="9">
        <v>0</v>
      </c>
      <c r="H367" s="9">
        <v>4.1094299999999997</v>
      </c>
      <c r="I367" s="9">
        <v>4.1094299999999997</v>
      </c>
      <c r="J367" s="9">
        <v>0</v>
      </c>
      <c r="K367" s="9">
        <v>819.27395000000001</v>
      </c>
      <c r="L367" s="9">
        <v>819.27395000000001</v>
      </c>
      <c r="M367" s="10">
        <v>0</v>
      </c>
    </row>
    <row r="368" spans="1:13" ht="14.45" customHeight="1" x14ac:dyDescent="0.25">
      <c r="A368" s="5" t="s">
        <v>844</v>
      </c>
      <c r="B368" s="11" t="s">
        <v>845</v>
      </c>
      <c r="C368" s="7" t="s">
        <v>843</v>
      </c>
      <c r="D368" s="8" t="s">
        <v>39</v>
      </c>
      <c r="E368" s="9">
        <v>460.81873000000002</v>
      </c>
      <c r="F368" s="9">
        <v>460.81873000000002</v>
      </c>
      <c r="G368" s="9">
        <v>0</v>
      </c>
      <c r="H368" s="9">
        <v>4.1135400000000004</v>
      </c>
      <c r="I368" s="9">
        <v>4.1135400000000004</v>
      </c>
      <c r="J368" s="9">
        <v>0</v>
      </c>
      <c r="K368" s="9">
        <v>2207.1848100000002</v>
      </c>
      <c r="L368" s="9">
        <v>2207.1848100000002</v>
      </c>
      <c r="M368" s="10">
        <v>0</v>
      </c>
    </row>
    <row r="369" spans="1:13" ht="13.7" customHeight="1" x14ac:dyDescent="0.25">
      <c r="A369" s="5" t="s">
        <v>846</v>
      </c>
      <c r="B369" s="6" t="s">
        <v>847</v>
      </c>
      <c r="C369" s="7" t="s">
        <v>848</v>
      </c>
      <c r="D369" s="8" t="s">
        <v>32</v>
      </c>
      <c r="E369" s="9">
        <v>3691.20586</v>
      </c>
      <c r="F369" s="9">
        <v>3691.20586</v>
      </c>
      <c r="G369" s="9">
        <v>0</v>
      </c>
      <c r="H369" s="9">
        <v>0</v>
      </c>
      <c r="I369" s="9">
        <v>0</v>
      </c>
      <c r="J369" s="9">
        <v>0</v>
      </c>
      <c r="K369" s="9">
        <v>14773.78642</v>
      </c>
      <c r="L369" s="9">
        <v>14773.78642</v>
      </c>
      <c r="M369" s="10">
        <v>0</v>
      </c>
    </row>
    <row r="370" spans="1:13" ht="20.25" customHeight="1" x14ac:dyDescent="0.25">
      <c r="A370" s="5" t="s">
        <v>849</v>
      </c>
      <c r="B370" s="6" t="s">
        <v>850</v>
      </c>
      <c r="C370" s="7" t="s">
        <v>851</v>
      </c>
      <c r="D370" s="8" t="s">
        <v>32</v>
      </c>
      <c r="E370" s="9">
        <v>599.79524000000004</v>
      </c>
      <c r="F370" s="9">
        <v>599.79524000000004</v>
      </c>
      <c r="G370" s="9">
        <v>0</v>
      </c>
      <c r="H370" s="9">
        <v>1.0000000000000001E-5</v>
      </c>
      <c r="I370" s="9">
        <v>1.0000000000000001E-5</v>
      </c>
      <c r="J370" s="9">
        <v>0</v>
      </c>
      <c r="K370" s="9">
        <v>2447.9059699999998</v>
      </c>
      <c r="L370" s="9">
        <v>2447.9059699999998</v>
      </c>
      <c r="M370" s="10">
        <v>0</v>
      </c>
    </row>
    <row r="371" spans="1:13" ht="13.7" customHeight="1" x14ac:dyDescent="0.25">
      <c r="A371" s="5" t="s">
        <v>852</v>
      </c>
      <c r="B371" s="6" t="s">
        <v>853</v>
      </c>
      <c r="C371" s="7" t="s">
        <v>854</v>
      </c>
      <c r="D371" s="8" t="s">
        <v>32</v>
      </c>
      <c r="E371" s="9">
        <v>7.5826500000000001</v>
      </c>
      <c r="F371" s="9">
        <v>7.5826500000000001</v>
      </c>
      <c r="G371" s="9">
        <v>0</v>
      </c>
      <c r="H371" s="9">
        <v>0</v>
      </c>
      <c r="I371" s="9">
        <v>0</v>
      </c>
      <c r="J371" s="9">
        <v>0</v>
      </c>
      <c r="K371" s="9">
        <v>84.368170000000006</v>
      </c>
      <c r="L371" s="9">
        <v>84.368170000000006</v>
      </c>
      <c r="M371" s="10">
        <v>0</v>
      </c>
    </row>
    <row r="372" spans="1:13" ht="14.45" customHeight="1" x14ac:dyDescent="0.25">
      <c r="A372" s="5" t="s">
        <v>852</v>
      </c>
      <c r="B372" s="11" t="s">
        <v>855</v>
      </c>
      <c r="C372" s="7" t="s">
        <v>856</v>
      </c>
      <c r="D372" s="8" t="s">
        <v>39</v>
      </c>
      <c r="E372" s="9">
        <v>4298.5837499999998</v>
      </c>
      <c r="F372" s="9">
        <v>4298.5837499999998</v>
      </c>
      <c r="G372" s="9">
        <v>0</v>
      </c>
      <c r="H372" s="9">
        <v>1.0000000000000001E-5</v>
      </c>
      <c r="I372" s="9">
        <v>1.0000000000000001E-5</v>
      </c>
      <c r="J372" s="9">
        <v>0</v>
      </c>
      <c r="K372" s="9">
        <v>17306.060560000002</v>
      </c>
      <c r="L372" s="9">
        <v>17306.060560000002</v>
      </c>
      <c r="M372" s="10">
        <v>0</v>
      </c>
    </row>
    <row r="373" spans="1:13" ht="13.7" customHeight="1" x14ac:dyDescent="0.25">
      <c r="A373" s="5" t="s">
        <v>857</v>
      </c>
      <c r="B373" s="6" t="s">
        <v>858</v>
      </c>
      <c r="C373" s="7" t="s">
        <v>859</v>
      </c>
      <c r="D373" s="8" t="s">
        <v>32</v>
      </c>
      <c r="E373" s="9">
        <v>6.4352400000000003</v>
      </c>
      <c r="F373" s="9">
        <v>6.4352400000000003</v>
      </c>
      <c r="G373" s="9">
        <v>0</v>
      </c>
      <c r="H373" s="9">
        <v>0</v>
      </c>
      <c r="I373" s="9">
        <v>0</v>
      </c>
      <c r="J373" s="9">
        <v>0</v>
      </c>
      <c r="K373" s="9">
        <v>25.740960000000001</v>
      </c>
      <c r="L373" s="9">
        <v>25.740960000000001</v>
      </c>
      <c r="M373" s="10">
        <v>0</v>
      </c>
    </row>
    <row r="374" spans="1:13" ht="20.25" customHeight="1" x14ac:dyDescent="0.25">
      <c r="A374" s="5" t="s">
        <v>860</v>
      </c>
      <c r="B374" s="6" t="s">
        <v>861</v>
      </c>
      <c r="C374" s="7" t="s">
        <v>862</v>
      </c>
      <c r="D374" s="8" t="s">
        <v>32</v>
      </c>
      <c r="E374" s="9">
        <v>184.81800000000001</v>
      </c>
      <c r="F374" s="9">
        <v>184.81800000000001</v>
      </c>
      <c r="G374" s="9">
        <v>0</v>
      </c>
      <c r="H374" s="9">
        <v>0</v>
      </c>
      <c r="I374" s="9">
        <v>0</v>
      </c>
      <c r="J374" s="9">
        <v>0</v>
      </c>
      <c r="K374" s="9">
        <v>739.27252999999996</v>
      </c>
      <c r="L374" s="9">
        <v>739.27252999999996</v>
      </c>
      <c r="M374" s="10">
        <v>0</v>
      </c>
    </row>
    <row r="375" spans="1:13" ht="20.25" customHeight="1" x14ac:dyDescent="0.25">
      <c r="A375" s="5" t="s">
        <v>860</v>
      </c>
      <c r="B375" s="11" t="s">
        <v>863</v>
      </c>
      <c r="C375" s="7" t="s">
        <v>864</v>
      </c>
      <c r="D375" s="8" t="s">
        <v>39</v>
      </c>
      <c r="E375" s="9">
        <v>191.25324000000001</v>
      </c>
      <c r="F375" s="9">
        <v>191.25324000000001</v>
      </c>
      <c r="G375" s="9">
        <v>0</v>
      </c>
      <c r="H375" s="9">
        <v>0</v>
      </c>
      <c r="I375" s="9">
        <v>0</v>
      </c>
      <c r="J375" s="9">
        <v>0</v>
      </c>
      <c r="K375" s="9">
        <v>765.01349000000005</v>
      </c>
      <c r="L375" s="9">
        <v>765.01349000000005</v>
      </c>
      <c r="M375" s="10">
        <v>0</v>
      </c>
    </row>
    <row r="376" spans="1:13" ht="20.25" customHeight="1" x14ac:dyDescent="0.25">
      <c r="A376" s="5" t="s">
        <v>865</v>
      </c>
      <c r="B376" s="6" t="s">
        <v>866</v>
      </c>
      <c r="C376" s="7" t="s">
        <v>867</v>
      </c>
      <c r="D376" s="8" t="s">
        <v>32</v>
      </c>
      <c r="E376" s="9">
        <v>147.67311000000001</v>
      </c>
      <c r="F376" s="9">
        <v>147.67311000000001</v>
      </c>
      <c r="G376" s="9">
        <v>0</v>
      </c>
      <c r="H376" s="9">
        <v>0</v>
      </c>
      <c r="I376" s="9">
        <v>0</v>
      </c>
      <c r="J376" s="9">
        <v>0</v>
      </c>
      <c r="K376" s="9">
        <v>576.45068000000003</v>
      </c>
      <c r="L376" s="9">
        <v>576.45068000000003</v>
      </c>
      <c r="M376" s="10">
        <v>0</v>
      </c>
    </row>
    <row r="377" spans="1:13" ht="20.25" customHeight="1" x14ac:dyDescent="0.25">
      <c r="A377" s="5" t="s">
        <v>868</v>
      </c>
      <c r="B377" s="6" t="s">
        <v>869</v>
      </c>
      <c r="C377" s="7" t="s">
        <v>870</v>
      </c>
      <c r="D377" s="8" t="s">
        <v>32</v>
      </c>
      <c r="E377" s="9">
        <v>105.25754999999999</v>
      </c>
      <c r="F377" s="9">
        <v>105.25754999999999</v>
      </c>
      <c r="G377" s="9">
        <v>0</v>
      </c>
      <c r="H377" s="9">
        <v>0</v>
      </c>
      <c r="I377" s="9">
        <v>0</v>
      </c>
      <c r="J377" s="9">
        <v>0</v>
      </c>
      <c r="K377" s="9">
        <v>427.47514999999999</v>
      </c>
      <c r="L377" s="9">
        <v>427.47514999999999</v>
      </c>
      <c r="M377" s="10">
        <v>0</v>
      </c>
    </row>
    <row r="378" spans="1:13" ht="13.7" customHeight="1" x14ac:dyDescent="0.25">
      <c r="A378" s="5" t="s">
        <v>871</v>
      </c>
      <c r="B378" s="6" t="s">
        <v>872</v>
      </c>
      <c r="C378" s="7" t="s">
        <v>873</v>
      </c>
      <c r="D378" s="8" t="s">
        <v>32</v>
      </c>
      <c r="E378" s="9">
        <v>348.08911999999998</v>
      </c>
      <c r="F378" s="9">
        <v>348.08911999999998</v>
      </c>
      <c r="G378" s="9">
        <v>0</v>
      </c>
      <c r="H378" s="9">
        <v>0</v>
      </c>
      <c r="I378" s="9">
        <v>0</v>
      </c>
      <c r="J378" s="9">
        <v>0</v>
      </c>
      <c r="K378" s="9">
        <v>1311.22243</v>
      </c>
      <c r="L378" s="9">
        <v>1311.22243</v>
      </c>
      <c r="M378" s="10">
        <v>0</v>
      </c>
    </row>
    <row r="379" spans="1:13" ht="13.7" customHeight="1" x14ac:dyDescent="0.25">
      <c r="A379" s="5" t="s">
        <v>874</v>
      </c>
      <c r="B379" s="6" t="s">
        <v>875</v>
      </c>
      <c r="C379" s="7" t="s">
        <v>876</v>
      </c>
      <c r="D379" s="8" t="s">
        <v>32</v>
      </c>
      <c r="E379" s="9">
        <v>540.57529</v>
      </c>
      <c r="F379" s="9">
        <v>540.57529</v>
      </c>
      <c r="G379" s="9">
        <v>0</v>
      </c>
      <c r="H379" s="9">
        <v>0</v>
      </c>
      <c r="I379" s="9">
        <v>0</v>
      </c>
      <c r="J379" s="9">
        <v>0</v>
      </c>
      <c r="K379" s="9">
        <v>2162.30116</v>
      </c>
      <c r="L379" s="9">
        <v>2162.30116</v>
      </c>
      <c r="M379" s="10">
        <v>0</v>
      </c>
    </row>
    <row r="380" spans="1:13" s="21" customFormat="1" ht="20.25" customHeight="1" x14ac:dyDescent="0.25">
      <c r="A380" s="15" t="s">
        <v>874</v>
      </c>
      <c r="B380" s="16" t="s">
        <v>877</v>
      </c>
      <c r="C380" s="17" t="s">
        <v>878</v>
      </c>
      <c r="D380" s="18" t="s">
        <v>39</v>
      </c>
      <c r="E380" s="19">
        <v>1141.5950700000001</v>
      </c>
      <c r="F380" s="19">
        <v>1141.5950700000001</v>
      </c>
      <c r="G380" s="19">
        <v>0</v>
      </c>
      <c r="H380" s="19">
        <v>0</v>
      </c>
      <c r="I380" s="19">
        <v>0</v>
      </c>
      <c r="J380" s="19">
        <v>0</v>
      </c>
      <c r="K380" s="19">
        <v>4477.4494199999999</v>
      </c>
      <c r="L380" s="19">
        <v>4477.4494199999999</v>
      </c>
      <c r="M380" s="20">
        <v>0</v>
      </c>
    </row>
    <row r="381" spans="1:13" ht="13.7" customHeight="1" x14ac:dyDescent="0.25">
      <c r="A381" s="5" t="s">
        <v>879</v>
      </c>
      <c r="B381" s="6" t="s">
        <v>880</v>
      </c>
      <c r="C381" s="7" t="s">
        <v>881</v>
      </c>
      <c r="D381" s="8" t="s">
        <v>32</v>
      </c>
      <c r="E381" s="9">
        <v>148.50190000000001</v>
      </c>
      <c r="F381" s="9">
        <v>148.50190000000001</v>
      </c>
      <c r="G381" s="9">
        <v>0</v>
      </c>
      <c r="H381" s="9">
        <v>0</v>
      </c>
      <c r="I381" s="9">
        <v>0</v>
      </c>
      <c r="J381" s="9">
        <v>0</v>
      </c>
      <c r="K381" s="9">
        <v>650.66427999999996</v>
      </c>
      <c r="L381" s="9">
        <v>650.66427999999996</v>
      </c>
      <c r="M381" s="10">
        <v>0</v>
      </c>
    </row>
    <row r="382" spans="1:13" ht="13.7" customHeight="1" x14ac:dyDescent="0.25">
      <c r="A382" s="5" t="s">
        <v>882</v>
      </c>
      <c r="B382" s="6" t="s">
        <v>883</v>
      </c>
      <c r="C382" s="7" t="s">
        <v>884</v>
      </c>
      <c r="D382" s="8" t="s">
        <v>32</v>
      </c>
      <c r="E382" s="9">
        <v>53.959400000000002</v>
      </c>
      <c r="F382" s="9">
        <v>53.959400000000002</v>
      </c>
      <c r="G382" s="9">
        <v>0</v>
      </c>
      <c r="H382" s="9">
        <v>0</v>
      </c>
      <c r="I382" s="9">
        <v>0</v>
      </c>
      <c r="J382" s="9">
        <v>0</v>
      </c>
      <c r="K382" s="9">
        <v>270.30614000000003</v>
      </c>
      <c r="L382" s="9">
        <v>270.30614000000003</v>
      </c>
      <c r="M382" s="10">
        <v>0</v>
      </c>
    </row>
    <row r="383" spans="1:13" ht="13.7" customHeight="1" x14ac:dyDescent="0.25">
      <c r="A383" s="5" t="s">
        <v>885</v>
      </c>
      <c r="B383" s="6" t="s">
        <v>886</v>
      </c>
      <c r="C383" s="7" t="s">
        <v>887</v>
      </c>
      <c r="D383" s="8" t="s">
        <v>32</v>
      </c>
      <c r="E383" s="9">
        <v>186.75</v>
      </c>
      <c r="F383" s="9">
        <v>186.75</v>
      </c>
      <c r="G383" s="9">
        <v>0</v>
      </c>
      <c r="H383" s="9">
        <v>73.5</v>
      </c>
      <c r="I383" s="9">
        <v>73.5</v>
      </c>
      <c r="J383" s="9">
        <v>0</v>
      </c>
      <c r="K383" s="9">
        <v>304.25</v>
      </c>
      <c r="L383" s="9">
        <v>304.25</v>
      </c>
      <c r="M383" s="10">
        <v>0</v>
      </c>
    </row>
    <row r="384" spans="1:13" ht="13.7" customHeight="1" x14ac:dyDescent="0.25">
      <c r="A384" s="5" t="s">
        <v>888</v>
      </c>
      <c r="B384" s="6" t="s">
        <v>889</v>
      </c>
      <c r="C384" s="7" t="s">
        <v>890</v>
      </c>
      <c r="D384" s="8" t="s">
        <v>32</v>
      </c>
      <c r="E384" s="9">
        <v>158.86823999999999</v>
      </c>
      <c r="F384" s="9">
        <v>158.86823999999999</v>
      </c>
      <c r="G384" s="9">
        <v>0</v>
      </c>
      <c r="H384" s="9">
        <v>0</v>
      </c>
      <c r="I384" s="9">
        <v>0</v>
      </c>
      <c r="J384" s="9">
        <v>0</v>
      </c>
      <c r="K384" s="9">
        <v>678.50077999999996</v>
      </c>
      <c r="L384" s="9">
        <v>678.50077999999996</v>
      </c>
      <c r="M384" s="10">
        <v>0</v>
      </c>
    </row>
    <row r="385" spans="1:13" ht="14.45" customHeight="1" x14ac:dyDescent="0.25">
      <c r="A385" s="5" t="s">
        <v>888</v>
      </c>
      <c r="B385" s="11" t="s">
        <v>891</v>
      </c>
      <c r="C385" s="7" t="s">
        <v>892</v>
      </c>
      <c r="D385" s="8" t="s">
        <v>39</v>
      </c>
      <c r="E385" s="9">
        <v>548.07953999999995</v>
      </c>
      <c r="F385" s="9">
        <v>548.07953999999995</v>
      </c>
      <c r="G385" s="9">
        <v>0</v>
      </c>
      <c r="H385" s="9">
        <v>73.5</v>
      </c>
      <c r="I385" s="9">
        <v>73.5</v>
      </c>
      <c r="J385" s="9">
        <v>0</v>
      </c>
      <c r="K385" s="9">
        <v>1903.7212</v>
      </c>
      <c r="L385" s="9">
        <v>1903.7212</v>
      </c>
      <c r="M385" s="10">
        <v>0</v>
      </c>
    </row>
    <row r="386" spans="1:13" ht="13.7" customHeight="1" x14ac:dyDescent="0.25">
      <c r="A386" s="5" t="s">
        <v>893</v>
      </c>
      <c r="B386" s="6" t="s">
        <v>894</v>
      </c>
      <c r="C386" s="7" t="s">
        <v>895</v>
      </c>
      <c r="D386" s="8" t="s">
        <v>32</v>
      </c>
      <c r="E386" s="9">
        <v>25.906420000000001</v>
      </c>
      <c r="F386" s="9">
        <v>25.906420000000001</v>
      </c>
      <c r="G386" s="9">
        <v>0</v>
      </c>
      <c r="H386" s="9">
        <v>0</v>
      </c>
      <c r="I386" s="9">
        <v>0</v>
      </c>
      <c r="J386" s="9">
        <v>0</v>
      </c>
      <c r="K386" s="9">
        <v>84.2958</v>
      </c>
      <c r="L386" s="9">
        <v>84.2958</v>
      </c>
      <c r="M386" s="10">
        <v>0</v>
      </c>
    </row>
    <row r="387" spans="1:13" ht="13.7" customHeight="1" x14ac:dyDescent="0.25">
      <c r="A387" s="5" t="s">
        <v>896</v>
      </c>
      <c r="B387" s="6" t="s">
        <v>897</v>
      </c>
      <c r="C387" s="7" t="s">
        <v>898</v>
      </c>
      <c r="D387" s="8" t="s">
        <v>32</v>
      </c>
      <c r="E387" s="9">
        <v>145.63594000000001</v>
      </c>
      <c r="F387" s="9">
        <v>145.63594000000001</v>
      </c>
      <c r="G387" s="9">
        <v>0</v>
      </c>
      <c r="H387" s="9">
        <v>0</v>
      </c>
      <c r="I387" s="9">
        <v>0</v>
      </c>
      <c r="J387" s="9">
        <v>0</v>
      </c>
      <c r="K387" s="9">
        <v>361.89152999999999</v>
      </c>
      <c r="L387" s="9">
        <v>361.89152999999999</v>
      </c>
      <c r="M387" s="10">
        <v>0</v>
      </c>
    </row>
    <row r="388" spans="1:13" ht="13.7" customHeight="1" x14ac:dyDescent="0.25">
      <c r="A388" s="5" t="s">
        <v>899</v>
      </c>
      <c r="B388" s="6" t="s">
        <v>900</v>
      </c>
      <c r="C388" s="7" t="s">
        <v>901</v>
      </c>
      <c r="D388" s="8" t="s">
        <v>32</v>
      </c>
      <c r="E388" s="9">
        <v>11.016</v>
      </c>
      <c r="F388" s="9">
        <v>11.016</v>
      </c>
      <c r="G388" s="9">
        <v>0</v>
      </c>
      <c r="H388" s="9">
        <v>0</v>
      </c>
      <c r="I388" s="9">
        <v>0</v>
      </c>
      <c r="J388" s="9">
        <v>0</v>
      </c>
      <c r="K388" s="9">
        <v>55.916020000000003</v>
      </c>
      <c r="L388" s="9">
        <v>55.916020000000003</v>
      </c>
      <c r="M388" s="10">
        <v>0</v>
      </c>
    </row>
    <row r="389" spans="1:13" ht="13.7" customHeight="1" x14ac:dyDescent="0.25">
      <c r="A389" s="5" t="s">
        <v>902</v>
      </c>
      <c r="B389" s="6" t="s">
        <v>903</v>
      </c>
      <c r="C389" s="7" t="s">
        <v>904</v>
      </c>
      <c r="D389" s="8" t="s">
        <v>32</v>
      </c>
      <c r="E389" s="9">
        <v>2.2728000000000002</v>
      </c>
      <c r="F389" s="9">
        <v>2.2728000000000002</v>
      </c>
      <c r="G389" s="9">
        <v>0</v>
      </c>
      <c r="H389" s="9">
        <v>0</v>
      </c>
      <c r="I389" s="9">
        <v>0</v>
      </c>
      <c r="J389" s="9">
        <v>0</v>
      </c>
      <c r="K389" s="9">
        <v>4.1155999999999997</v>
      </c>
      <c r="L389" s="9">
        <v>4.1155999999999997</v>
      </c>
      <c r="M389" s="10">
        <v>0</v>
      </c>
    </row>
    <row r="390" spans="1:13" ht="13.7" customHeight="1" x14ac:dyDescent="0.25">
      <c r="A390" s="5" t="s">
        <v>905</v>
      </c>
      <c r="B390" s="6" t="s">
        <v>906</v>
      </c>
      <c r="C390" s="7" t="s">
        <v>907</v>
      </c>
      <c r="D390" s="8" t="s">
        <v>32</v>
      </c>
      <c r="E390" s="9">
        <v>8.1</v>
      </c>
      <c r="F390" s="9">
        <v>8.1</v>
      </c>
      <c r="G390" s="9">
        <v>0</v>
      </c>
      <c r="H390" s="9">
        <v>0</v>
      </c>
      <c r="I390" s="9">
        <v>0</v>
      </c>
      <c r="J390" s="9">
        <v>0</v>
      </c>
      <c r="K390" s="9">
        <v>49.05</v>
      </c>
      <c r="L390" s="9">
        <v>49.05</v>
      </c>
      <c r="M390" s="10">
        <v>0</v>
      </c>
    </row>
    <row r="391" spans="1:13" ht="13.7" customHeight="1" x14ac:dyDescent="0.25">
      <c r="A391" s="5" t="s">
        <v>908</v>
      </c>
      <c r="B391" s="6" t="s">
        <v>909</v>
      </c>
      <c r="C391" s="7" t="s">
        <v>910</v>
      </c>
      <c r="D391" s="8" t="s">
        <v>32</v>
      </c>
      <c r="E391" s="9">
        <v>1.90117</v>
      </c>
      <c r="F391" s="9">
        <v>1.90117</v>
      </c>
      <c r="G391" s="9">
        <v>0</v>
      </c>
      <c r="H391" s="9">
        <v>0</v>
      </c>
      <c r="I391" s="9">
        <v>0</v>
      </c>
      <c r="J391" s="9">
        <v>0</v>
      </c>
      <c r="K391" s="9">
        <v>7.6046800000000001</v>
      </c>
      <c r="L391" s="9">
        <v>7.6046800000000001</v>
      </c>
      <c r="M391" s="10">
        <v>0</v>
      </c>
    </row>
    <row r="392" spans="1:13" ht="14.45" customHeight="1" x14ac:dyDescent="0.25">
      <c r="A392" s="5" t="s">
        <v>908</v>
      </c>
      <c r="B392" s="11" t="s">
        <v>911</v>
      </c>
      <c r="C392" s="7" t="s">
        <v>910</v>
      </c>
      <c r="D392" s="8" t="s">
        <v>39</v>
      </c>
      <c r="E392" s="9">
        <v>194.83233000000001</v>
      </c>
      <c r="F392" s="9">
        <v>194.83233000000001</v>
      </c>
      <c r="G392" s="9">
        <v>0</v>
      </c>
      <c r="H392" s="9">
        <v>0</v>
      </c>
      <c r="I392" s="9">
        <v>0</v>
      </c>
      <c r="J392" s="9">
        <v>0</v>
      </c>
      <c r="K392" s="9">
        <v>562.87363000000005</v>
      </c>
      <c r="L392" s="9">
        <v>562.87363000000005</v>
      </c>
      <c r="M392" s="10">
        <v>0</v>
      </c>
    </row>
    <row r="393" spans="1:13" ht="13.7" customHeight="1" x14ac:dyDescent="0.25">
      <c r="A393" s="5" t="s">
        <v>912</v>
      </c>
      <c r="B393" s="6" t="s">
        <v>913</v>
      </c>
      <c r="C393" s="7" t="s">
        <v>914</v>
      </c>
      <c r="D393" s="8" t="s">
        <v>32</v>
      </c>
      <c r="E393" s="9">
        <v>269.81844000000001</v>
      </c>
      <c r="F393" s="9">
        <v>269.81844000000001</v>
      </c>
      <c r="G393" s="9">
        <v>0</v>
      </c>
      <c r="H393" s="9">
        <v>0</v>
      </c>
      <c r="I393" s="9">
        <v>0</v>
      </c>
      <c r="J393" s="9">
        <v>0</v>
      </c>
      <c r="K393" s="9">
        <v>793.27166999999997</v>
      </c>
      <c r="L393" s="9">
        <v>793.27166999999997</v>
      </c>
      <c r="M393" s="10">
        <v>0</v>
      </c>
    </row>
    <row r="394" spans="1:13" ht="14.45" customHeight="1" x14ac:dyDescent="0.25">
      <c r="A394" s="5" t="s">
        <v>912</v>
      </c>
      <c r="B394" s="11" t="s">
        <v>915</v>
      </c>
      <c r="C394" s="7" t="s">
        <v>914</v>
      </c>
      <c r="D394" s="8" t="s">
        <v>39</v>
      </c>
      <c r="E394" s="9">
        <v>269.81844000000001</v>
      </c>
      <c r="F394" s="9">
        <v>269.81844000000001</v>
      </c>
      <c r="G394" s="9">
        <v>0</v>
      </c>
      <c r="H394" s="9">
        <v>0</v>
      </c>
      <c r="I394" s="9">
        <v>0</v>
      </c>
      <c r="J394" s="9">
        <v>0</v>
      </c>
      <c r="K394" s="9">
        <v>793.27166999999997</v>
      </c>
      <c r="L394" s="9">
        <v>793.27166999999997</v>
      </c>
      <c r="M394" s="10">
        <v>0</v>
      </c>
    </row>
    <row r="395" spans="1:13" ht="14.45" customHeight="1" x14ac:dyDescent="0.25">
      <c r="A395" s="5" t="s">
        <v>916</v>
      </c>
      <c r="B395" s="11" t="s">
        <v>917</v>
      </c>
      <c r="C395" s="7" t="s">
        <v>918</v>
      </c>
      <c r="D395" s="8" t="s">
        <v>39</v>
      </c>
      <c r="E395" s="9">
        <v>6644.16237</v>
      </c>
      <c r="F395" s="9">
        <v>6644.16237</v>
      </c>
      <c r="G395" s="9">
        <v>0</v>
      </c>
      <c r="H395" s="9">
        <v>73.500010000000003</v>
      </c>
      <c r="I395" s="9">
        <v>73.500010000000003</v>
      </c>
      <c r="J395" s="9">
        <v>0</v>
      </c>
      <c r="K395" s="9">
        <v>25808.38997</v>
      </c>
      <c r="L395" s="9">
        <v>25808.38997</v>
      </c>
      <c r="M395" s="10">
        <v>0</v>
      </c>
    </row>
    <row r="396" spans="1:13" ht="20.25" customHeight="1" x14ac:dyDescent="0.25">
      <c r="A396" s="5" t="s">
        <v>919</v>
      </c>
      <c r="B396" s="6" t="s">
        <v>920</v>
      </c>
      <c r="C396" s="7" t="s">
        <v>921</v>
      </c>
      <c r="D396" s="8" t="s">
        <v>32</v>
      </c>
      <c r="E396" s="9">
        <v>194.23163</v>
      </c>
      <c r="F396" s="9">
        <v>194.23163</v>
      </c>
      <c r="G396" s="9">
        <v>0</v>
      </c>
      <c r="H396" s="9">
        <v>4.5900000000000003E-3</v>
      </c>
      <c r="I396" s="9">
        <v>4.5900000000000003E-3</v>
      </c>
      <c r="J396" s="9">
        <v>0</v>
      </c>
      <c r="K396" s="9">
        <v>798.43228999999997</v>
      </c>
      <c r="L396" s="9">
        <v>798.43228999999997</v>
      </c>
      <c r="M396" s="10">
        <v>0</v>
      </c>
    </row>
    <row r="397" spans="1:13" ht="13.7" customHeight="1" x14ac:dyDescent="0.25">
      <c r="A397" s="5" t="s">
        <v>922</v>
      </c>
      <c r="B397" s="6" t="s">
        <v>923</v>
      </c>
      <c r="C397" s="7" t="s">
        <v>924</v>
      </c>
      <c r="D397" s="8" t="s">
        <v>32</v>
      </c>
      <c r="E397" s="9">
        <v>91.707980000000006</v>
      </c>
      <c r="F397" s="9">
        <v>91.707980000000006</v>
      </c>
      <c r="G397" s="9">
        <v>0</v>
      </c>
      <c r="H397" s="9">
        <v>0</v>
      </c>
      <c r="I397" s="9">
        <v>0</v>
      </c>
      <c r="J397" s="9">
        <v>0</v>
      </c>
      <c r="K397" s="9">
        <v>376.57884000000001</v>
      </c>
      <c r="L397" s="9">
        <v>376.57884000000001</v>
      </c>
      <c r="M397" s="10">
        <v>0</v>
      </c>
    </row>
    <row r="398" spans="1:13" ht="13.7" customHeight="1" x14ac:dyDescent="0.25">
      <c r="A398" s="5" t="s">
        <v>925</v>
      </c>
      <c r="B398" s="6" t="s">
        <v>926</v>
      </c>
      <c r="C398" s="7" t="s">
        <v>927</v>
      </c>
      <c r="D398" s="8" t="s">
        <v>32</v>
      </c>
      <c r="E398" s="9">
        <v>1.5</v>
      </c>
      <c r="F398" s="9">
        <v>1.5</v>
      </c>
      <c r="G398" s="9">
        <v>0</v>
      </c>
      <c r="H398" s="9">
        <v>0</v>
      </c>
      <c r="I398" s="9">
        <v>0</v>
      </c>
      <c r="J398" s="9">
        <v>0</v>
      </c>
      <c r="K398" s="9">
        <v>10.5</v>
      </c>
      <c r="L398" s="9">
        <v>10.5</v>
      </c>
      <c r="M398" s="10">
        <v>0</v>
      </c>
    </row>
    <row r="399" spans="1:13" ht="13.7" customHeight="1" x14ac:dyDescent="0.25">
      <c r="A399" s="5" t="s">
        <v>928</v>
      </c>
      <c r="B399" s="6" t="s">
        <v>929</v>
      </c>
      <c r="C399" s="7" t="s">
        <v>930</v>
      </c>
      <c r="D399" s="8" t="s">
        <v>32</v>
      </c>
      <c r="E399" s="9">
        <v>128.45622</v>
      </c>
      <c r="F399" s="9">
        <v>128.45622</v>
      </c>
      <c r="G399" s="9">
        <v>0</v>
      </c>
      <c r="H399" s="9">
        <v>0</v>
      </c>
      <c r="I399" s="9">
        <v>0</v>
      </c>
      <c r="J399" s="9">
        <v>0</v>
      </c>
      <c r="K399" s="9">
        <v>185.73543000000001</v>
      </c>
      <c r="L399" s="9">
        <v>185.73543000000001</v>
      </c>
      <c r="M399" s="10">
        <v>0</v>
      </c>
    </row>
    <row r="400" spans="1:13" ht="14.45" customHeight="1" x14ac:dyDescent="0.25">
      <c r="A400" s="5" t="s">
        <v>928</v>
      </c>
      <c r="B400" s="11" t="s">
        <v>931</v>
      </c>
      <c r="C400" s="7" t="s">
        <v>932</v>
      </c>
      <c r="D400" s="8" t="s">
        <v>39</v>
      </c>
      <c r="E400" s="9">
        <v>415.89582999999999</v>
      </c>
      <c r="F400" s="9">
        <v>415.89582999999999</v>
      </c>
      <c r="G400" s="9">
        <v>0</v>
      </c>
      <c r="H400" s="9">
        <v>4.5900000000000003E-3</v>
      </c>
      <c r="I400" s="9">
        <v>4.5900000000000003E-3</v>
      </c>
      <c r="J400" s="9">
        <v>0</v>
      </c>
      <c r="K400" s="9">
        <v>1371.24656</v>
      </c>
      <c r="L400" s="9">
        <v>1371.24656</v>
      </c>
      <c r="M400" s="10">
        <v>0</v>
      </c>
    </row>
    <row r="401" spans="1:13" ht="14.45" customHeight="1" x14ac:dyDescent="0.25">
      <c r="A401" s="5" t="s">
        <v>933</v>
      </c>
      <c r="B401" s="11" t="s">
        <v>934</v>
      </c>
      <c r="C401" s="7" t="s">
        <v>932</v>
      </c>
      <c r="D401" s="8" t="s">
        <v>39</v>
      </c>
      <c r="E401" s="9">
        <v>415.89582999999999</v>
      </c>
      <c r="F401" s="9">
        <v>415.89582999999999</v>
      </c>
      <c r="G401" s="9">
        <v>0</v>
      </c>
      <c r="H401" s="9">
        <v>4.5900000000000003E-3</v>
      </c>
      <c r="I401" s="9">
        <v>4.5900000000000003E-3</v>
      </c>
      <c r="J401" s="9">
        <v>0</v>
      </c>
      <c r="K401" s="9">
        <v>1371.24656</v>
      </c>
      <c r="L401" s="9">
        <v>1371.24656</v>
      </c>
      <c r="M401" s="10">
        <v>0</v>
      </c>
    </row>
    <row r="402" spans="1:13" ht="13.7" customHeight="1" x14ac:dyDescent="0.25">
      <c r="A402" s="5" t="s">
        <v>935</v>
      </c>
      <c r="B402" s="6" t="s">
        <v>936</v>
      </c>
      <c r="C402" s="7" t="s">
        <v>937</v>
      </c>
      <c r="D402" s="8" t="s">
        <v>32</v>
      </c>
      <c r="E402" s="9">
        <v>129.39551</v>
      </c>
      <c r="F402" s="9">
        <v>129.39551</v>
      </c>
      <c r="G402" s="9">
        <v>0</v>
      </c>
      <c r="H402" s="9">
        <v>3.2848700000000002</v>
      </c>
      <c r="I402" s="9">
        <v>3.2848700000000002</v>
      </c>
      <c r="J402" s="9">
        <v>0</v>
      </c>
      <c r="K402" s="9">
        <v>0</v>
      </c>
      <c r="L402" s="9">
        <v>0</v>
      </c>
      <c r="M402" s="10">
        <v>0</v>
      </c>
    </row>
    <row r="403" spans="1:13" ht="13.7" customHeight="1" x14ac:dyDescent="0.25">
      <c r="A403" s="5" t="s">
        <v>938</v>
      </c>
      <c r="B403" s="6" t="s">
        <v>936</v>
      </c>
      <c r="C403" s="7" t="s">
        <v>937</v>
      </c>
      <c r="D403" s="8" t="s">
        <v>39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-314.83627999999999</v>
      </c>
      <c r="L403" s="9">
        <v>-314.83627999999999</v>
      </c>
      <c r="M403" s="10">
        <v>0</v>
      </c>
    </row>
    <row r="404" spans="1:13" ht="20.25" customHeight="1" x14ac:dyDescent="0.25">
      <c r="A404" s="5" t="s">
        <v>939</v>
      </c>
      <c r="B404" s="6" t="s">
        <v>940</v>
      </c>
      <c r="C404" s="7" t="s">
        <v>941</v>
      </c>
      <c r="D404" s="8" t="s">
        <v>32</v>
      </c>
      <c r="E404" s="9">
        <v>336.37468000000001</v>
      </c>
      <c r="F404" s="9">
        <v>336.37468000000001</v>
      </c>
      <c r="G404" s="9">
        <v>0</v>
      </c>
      <c r="H404" s="9">
        <v>384.32740000000001</v>
      </c>
      <c r="I404" s="9">
        <v>384.32740000000001</v>
      </c>
      <c r="J404" s="9">
        <v>0</v>
      </c>
      <c r="K404" s="9">
        <v>0</v>
      </c>
      <c r="L404" s="9">
        <v>0</v>
      </c>
      <c r="M404" s="10">
        <v>0</v>
      </c>
    </row>
    <row r="405" spans="1:13" ht="20.25" customHeight="1" x14ac:dyDescent="0.25">
      <c r="A405" s="5" t="s">
        <v>942</v>
      </c>
      <c r="B405" s="6" t="s">
        <v>940</v>
      </c>
      <c r="C405" s="7" t="s">
        <v>941</v>
      </c>
      <c r="D405" s="8" t="s">
        <v>39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-77.017859999999999</v>
      </c>
      <c r="L405" s="9">
        <v>-77.017859999999999</v>
      </c>
      <c r="M405" s="10">
        <v>0</v>
      </c>
    </row>
    <row r="406" spans="1:13" ht="20.25" customHeight="1" x14ac:dyDescent="0.25">
      <c r="A406" s="5" t="s">
        <v>943</v>
      </c>
      <c r="B406" s="6" t="s">
        <v>944</v>
      </c>
      <c r="C406" s="7" t="s">
        <v>945</v>
      </c>
      <c r="D406" s="8" t="s">
        <v>32</v>
      </c>
      <c r="E406" s="9">
        <v>21.76127</v>
      </c>
      <c r="F406" s="9">
        <v>21.76127</v>
      </c>
      <c r="G406" s="9">
        <v>0</v>
      </c>
      <c r="H406" s="9">
        <v>20.991399999999999</v>
      </c>
      <c r="I406" s="9">
        <v>20.991399999999999</v>
      </c>
      <c r="J406" s="9">
        <v>0</v>
      </c>
      <c r="K406" s="9">
        <v>19.908439999999999</v>
      </c>
      <c r="L406" s="9">
        <v>19.908439999999999</v>
      </c>
      <c r="M406" s="10">
        <v>0</v>
      </c>
    </row>
    <row r="407" spans="1:13" ht="20.25" customHeight="1" x14ac:dyDescent="0.25">
      <c r="A407" s="5" t="s">
        <v>946</v>
      </c>
      <c r="B407" s="6" t="s">
        <v>947</v>
      </c>
      <c r="C407" s="7" t="s">
        <v>948</v>
      </c>
      <c r="D407" s="8" t="s">
        <v>32</v>
      </c>
      <c r="E407" s="9">
        <v>105.48826</v>
      </c>
      <c r="F407" s="9">
        <v>105.48826</v>
      </c>
      <c r="G407" s="9">
        <v>0</v>
      </c>
      <c r="H407" s="9">
        <v>13.19717</v>
      </c>
      <c r="I407" s="9">
        <v>13.19717</v>
      </c>
      <c r="J407" s="9">
        <v>0</v>
      </c>
      <c r="K407" s="9">
        <v>120.94351</v>
      </c>
      <c r="L407" s="9">
        <v>120.94351</v>
      </c>
      <c r="M407" s="10">
        <v>0</v>
      </c>
    </row>
    <row r="408" spans="1:13" ht="14.45" customHeight="1" x14ac:dyDescent="0.25">
      <c r="A408" s="5" t="s">
        <v>946</v>
      </c>
      <c r="B408" s="11" t="s">
        <v>949</v>
      </c>
      <c r="C408" s="7" t="s">
        <v>950</v>
      </c>
      <c r="D408" s="8" t="s">
        <v>39</v>
      </c>
      <c r="E408" s="9">
        <v>593.01972000000001</v>
      </c>
      <c r="F408" s="9">
        <v>593.01972000000001</v>
      </c>
      <c r="G408" s="9">
        <v>0</v>
      </c>
      <c r="H408" s="9">
        <v>421.80083999999999</v>
      </c>
      <c r="I408" s="9">
        <v>421.80083999999999</v>
      </c>
      <c r="J408" s="9">
        <v>0</v>
      </c>
      <c r="K408" s="9">
        <v>-251.00219000000001</v>
      </c>
      <c r="L408" s="9">
        <v>-251.00219000000001</v>
      </c>
      <c r="M408" s="10">
        <v>0</v>
      </c>
    </row>
    <row r="409" spans="1:13" ht="14.45" customHeight="1" x14ac:dyDescent="0.25">
      <c r="A409" s="5" t="s">
        <v>951</v>
      </c>
      <c r="B409" s="11" t="s">
        <v>952</v>
      </c>
      <c r="C409" s="7" t="s">
        <v>950</v>
      </c>
      <c r="D409" s="8" t="s">
        <v>39</v>
      </c>
      <c r="E409" s="9">
        <v>593.01972000000001</v>
      </c>
      <c r="F409" s="9">
        <v>593.01972000000001</v>
      </c>
      <c r="G409" s="9">
        <v>0</v>
      </c>
      <c r="H409" s="9">
        <v>421.80083999999999</v>
      </c>
      <c r="I409" s="9">
        <v>421.80083999999999</v>
      </c>
      <c r="J409" s="9">
        <v>0</v>
      </c>
      <c r="K409" s="9">
        <v>-251.00219000000001</v>
      </c>
      <c r="L409" s="9">
        <v>-251.00219000000001</v>
      </c>
      <c r="M409" s="10">
        <v>0</v>
      </c>
    </row>
    <row r="410" spans="1:13" ht="13.7" customHeight="1" x14ac:dyDescent="0.25">
      <c r="A410" s="5" t="s">
        <v>953</v>
      </c>
      <c r="B410" s="6" t="s">
        <v>954</v>
      </c>
      <c r="C410" s="7" t="s">
        <v>955</v>
      </c>
      <c r="D410" s="8" t="s">
        <v>32</v>
      </c>
      <c r="E410" s="9">
        <v>752.34</v>
      </c>
      <c r="F410" s="9">
        <v>752.34</v>
      </c>
      <c r="G410" s="9">
        <v>0</v>
      </c>
      <c r="H410" s="9">
        <v>0</v>
      </c>
      <c r="I410" s="9">
        <v>0</v>
      </c>
      <c r="J410" s="9">
        <v>0</v>
      </c>
      <c r="K410" s="9">
        <v>3194.2710000000002</v>
      </c>
      <c r="L410" s="9">
        <v>3194.2710000000002</v>
      </c>
      <c r="M410" s="10">
        <v>0</v>
      </c>
    </row>
    <row r="411" spans="1:13" ht="14.45" customHeight="1" x14ac:dyDescent="0.25">
      <c r="A411" s="5" t="s">
        <v>953</v>
      </c>
      <c r="B411" s="11" t="s">
        <v>956</v>
      </c>
      <c r="C411" s="7" t="s">
        <v>955</v>
      </c>
      <c r="D411" s="8" t="s">
        <v>39</v>
      </c>
      <c r="E411" s="9">
        <v>752.34</v>
      </c>
      <c r="F411" s="9">
        <v>752.34</v>
      </c>
      <c r="G411" s="9">
        <v>0</v>
      </c>
      <c r="H411" s="9">
        <v>0</v>
      </c>
      <c r="I411" s="9">
        <v>0</v>
      </c>
      <c r="J411" s="9">
        <v>0</v>
      </c>
      <c r="K411" s="9">
        <v>3194.2710000000002</v>
      </c>
      <c r="L411" s="9">
        <v>3194.2710000000002</v>
      </c>
      <c r="M411" s="10">
        <v>0</v>
      </c>
    </row>
    <row r="412" spans="1:13" ht="14.45" customHeight="1" x14ac:dyDescent="0.25">
      <c r="A412" s="5" t="s">
        <v>957</v>
      </c>
      <c r="B412" s="11" t="s">
        <v>958</v>
      </c>
      <c r="C412" s="7" t="s">
        <v>955</v>
      </c>
      <c r="D412" s="8" t="s">
        <v>39</v>
      </c>
      <c r="E412" s="9">
        <v>752.34</v>
      </c>
      <c r="F412" s="9">
        <v>752.34</v>
      </c>
      <c r="G412" s="9">
        <v>0</v>
      </c>
      <c r="H412" s="9">
        <v>0</v>
      </c>
      <c r="I412" s="9">
        <v>0</v>
      </c>
      <c r="J412" s="9">
        <v>0</v>
      </c>
      <c r="K412" s="9">
        <v>3194.2710000000002</v>
      </c>
      <c r="L412" s="9">
        <v>3194.2710000000002</v>
      </c>
      <c r="M412" s="10">
        <v>0</v>
      </c>
    </row>
    <row r="413" spans="1:13" ht="14.45" customHeight="1" x14ac:dyDescent="0.25">
      <c r="A413" s="5" t="s">
        <v>959</v>
      </c>
      <c r="B413" s="11" t="s">
        <v>960</v>
      </c>
      <c r="C413" s="7" t="s">
        <v>961</v>
      </c>
      <c r="D413" s="8" t="s">
        <v>39</v>
      </c>
      <c r="E413" s="9">
        <v>16211.20168</v>
      </c>
      <c r="F413" s="9">
        <v>16211.20168</v>
      </c>
      <c r="G413" s="9">
        <v>0</v>
      </c>
      <c r="H413" s="9">
        <v>534.32420000000002</v>
      </c>
      <c r="I413" s="9">
        <v>534.32420000000002</v>
      </c>
      <c r="J413" s="9">
        <v>0</v>
      </c>
      <c r="K413" s="9">
        <v>64547.182390000002</v>
      </c>
      <c r="L413" s="9">
        <v>64547.182390000002</v>
      </c>
      <c r="M413" s="10">
        <v>0</v>
      </c>
    </row>
    <row r="414" spans="1:13" ht="14.45" customHeight="1" x14ac:dyDescent="0.25">
      <c r="A414" s="5" t="s">
        <v>942</v>
      </c>
      <c r="B414" s="11" t="s">
        <v>962</v>
      </c>
      <c r="C414" s="7" t="s">
        <v>962</v>
      </c>
      <c r="D414" s="8" t="s">
        <v>39</v>
      </c>
      <c r="E414" s="9">
        <v>16211.20168</v>
      </c>
      <c r="F414" s="9">
        <v>16211.20168</v>
      </c>
      <c r="G414" s="9">
        <v>0</v>
      </c>
      <c r="H414" s="9">
        <v>534.32420000000002</v>
      </c>
      <c r="I414" s="9">
        <v>534.32420000000002</v>
      </c>
      <c r="J414" s="9">
        <v>0</v>
      </c>
      <c r="K414" s="9">
        <v>64547.182390000002</v>
      </c>
      <c r="L414" s="9">
        <v>64547.182390000002</v>
      </c>
      <c r="M414" s="10">
        <v>0</v>
      </c>
    </row>
    <row r="415" spans="1:13" ht="40.700000000000003" customHeight="1" thickBot="1" x14ac:dyDescent="0.3">
      <c r="A415" s="5" t="s">
        <v>839</v>
      </c>
      <c r="B415" s="11" t="s">
        <v>963</v>
      </c>
      <c r="C415" s="7" t="s">
        <v>963</v>
      </c>
      <c r="D415" s="8" t="s">
        <v>39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14551.681989999999</v>
      </c>
      <c r="L415" s="9">
        <v>14551.681989999999</v>
      </c>
      <c r="M415" s="10">
        <v>0</v>
      </c>
    </row>
    <row r="416" spans="1:13" ht="13.7" customHeight="1" thickBot="1" x14ac:dyDescent="0.3">
      <c r="A416" s="38" t="s">
        <v>964</v>
      </c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40"/>
    </row>
    <row r="417" spans="1:13" ht="2.25" customHeight="1" x14ac:dyDescent="0.25">
      <c r="A417" s="32" t="s">
        <v>965</v>
      </c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4"/>
    </row>
    <row r="418" spans="1:13" ht="11.45" customHeight="1" x14ac:dyDescent="0.25">
      <c r="A418" s="41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3"/>
    </row>
    <row r="419" spans="1:13" ht="0.75" customHeight="1" x14ac:dyDescent="0.25">
      <c r="A419" s="53" t="s">
        <v>966</v>
      </c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5"/>
    </row>
    <row r="420" spans="1:13" ht="12.95" customHeight="1" thickBot="1" x14ac:dyDescent="0.3">
      <c r="A420" s="56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8"/>
    </row>
    <row r="421" spans="1:13" ht="13.7" customHeight="1" thickBot="1" x14ac:dyDescent="0.3">
      <c r="A421" s="50" t="s">
        <v>967</v>
      </c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2"/>
    </row>
    <row r="422" spans="1:13" ht="13.7" customHeight="1" x14ac:dyDescent="0.25">
      <c r="A422" s="5" t="s">
        <v>968</v>
      </c>
      <c r="B422" s="6" t="s">
        <v>969</v>
      </c>
      <c r="C422" s="7" t="s">
        <v>970</v>
      </c>
      <c r="D422" s="8" t="s">
        <v>32</v>
      </c>
      <c r="E422" s="9">
        <v>256.48135000000002</v>
      </c>
      <c r="F422" s="9">
        <v>79.260000000000005</v>
      </c>
      <c r="G422" s="9">
        <v>177.22135</v>
      </c>
      <c r="H422" s="9">
        <v>495.65273999999999</v>
      </c>
      <c r="I422" s="9">
        <v>79.260000000000005</v>
      </c>
      <c r="J422" s="9">
        <v>416.39274</v>
      </c>
      <c r="K422" s="9">
        <v>8034.6981900000001</v>
      </c>
      <c r="L422" s="9">
        <v>0</v>
      </c>
      <c r="M422" s="10">
        <v>8034.6981900000001</v>
      </c>
    </row>
    <row r="423" spans="1:13" ht="22.5" x14ac:dyDescent="0.25">
      <c r="A423" s="5" t="s">
        <v>968</v>
      </c>
      <c r="B423" s="11" t="s">
        <v>971</v>
      </c>
      <c r="C423" s="7" t="s">
        <v>972</v>
      </c>
      <c r="D423" s="8" t="s">
        <v>39</v>
      </c>
      <c r="E423" s="9">
        <v>256.48135000000002</v>
      </c>
      <c r="F423" s="9">
        <v>79.260000000000005</v>
      </c>
      <c r="G423" s="9">
        <v>177.22135</v>
      </c>
      <c r="H423" s="9">
        <v>495.65273999999999</v>
      </c>
      <c r="I423" s="9">
        <v>79.260000000000005</v>
      </c>
      <c r="J423" s="9">
        <v>416.39274</v>
      </c>
      <c r="K423" s="9">
        <v>8034.6981900000001</v>
      </c>
      <c r="L423" s="9">
        <v>0</v>
      </c>
      <c r="M423" s="10">
        <v>8034.6981900000001</v>
      </c>
    </row>
    <row r="424" spans="1:13" ht="14.45" customHeight="1" x14ac:dyDescent="0.25">
      <c r="A424" s="5" t="s">
        <v>973</v>
      </c>
      <c r="B424" s="11" t="s">
        <v>974</v>
      </c>
      <c r="C424" s="7" t="s">
        <v>975</v>
      </c>
      <c r="D424" s="8" t="s">
        <v>39</v>
      </c>
      <c r="E424" s="9">
        <v>256.48135000000002</v>
      </c>
      <c r="F424" s="9">
        <v>79.260000000000005</v>
      </c>
      <c r="G424" s="9">
        <v>177.22135</v>
      </c>
      <c r="H424" s="9">
        <v>495.65273999999999</v>
      </c>
      <c r="I424" s="9">
        <v>79.260000000000005</v>
      </c>
      <c r="J424" s="9">
        <v>416.39274</v>
      </c>
      <c r="K424" s="9">
        <v>8034.6981900000001</v>
      </c>
      <c r="L424" s="9">
        <v>0</v>
      </c>
      <c r="M424" s="10">
        <v>8034.6981900000001</v>
      </c>
    </row>
    <row r="425" spans="1:13" ht="18.75" customHeight="1" x14ac:dyDescent="0.25">
      <c r="A425" s="5" t="s">
        <v>976</v>
      </c>
      <c r="B425" s="6" t="s">
        <v>977</v>
      </c>
      <c r="C425" s="7" t="s">
        <v>978</v>
      </c>
      <c r="D425" s="8" t="s">
        <v>32</v>
      </c>
      <c r="E425" s="9">
        <v>198381.85432000001</v>
      </c>
      <c r="F425" s="9">
        <v>193174.16845999999</v>
      </c>
      <c r="G425" s="9">
        <v>5207.6858599999996</v>
      </c>
      <c r="H425" s="9">
        <v>172831.85227999999</v>
      </c>
      <c r="I425" s="9">
        <v>166450.30658</v>
      </c>
      <c r="J425" s="9">
        <v>6381.5456999999997</v>
      </c>
      <c r="K425" s="9">
        <v>404153.58630999998</v>
      </c>
      <c r="L425" s="9">
        <v>358304.86622000003</v>
      </c>
      <c r="M425" s="10">
        <v>45848.720090000003</v>
      </c>
    </row>
    <row r="426" spans="1:13" ht="14.45" customHeight="1" x14ac:dyDescent="0.25">
      <c r="A426" s="5" t="s">
        <v>976</v>
      </c>
      <c r="B426" s="11" t="s">
        <v>979</v>
      </c>
      <c r="C426" s="7" t="s">
        <v>980</v>
      </c>
      <c r="D426" s="8" t="s">
        <v>39</v>
      </c>
      <c r="E426" s="9">
        <v>198381.85432000001</v>
      </c>
      <c r="F426" s="9">
        <v>193174.16845999999</v>
      </c>
      <c r="G426" s="9">
        <v>5207.6858599999996</v>
      </c>
      <c r="H426" s="9">
        <v>172831.85227999999</v>
      </c>
      <c r="I426" s="9">
        <v>166450.30658</v>
      </c>
      <c r="J426" s="9">
        <v>6381.5456999999997</v>
      </c>
      <c r="K426" s="9">
        <v>404153.58630999998</v>
      </c>
      <c r="L426" s="9">
        <v>358304.86622000003</v>
      </c>
      <c r="M426" s="10">
        <v>45848.720090000003</v>
      </c>
    </row>
    <row r="427" spans="1:13" ht="25.5" customHeight="1" x14ac:dyDescent="0.25">
      <c r="A427" s="5" t="s">
        <v>981</v>
      </c>
      <c r="B427" s="11" t="s">
        <v>982</v>
      </c>
      <c r="C427" s="7" t="s">
        <v>983</v>
      </c>
      <c r="D427" s="8" t="s">
        <v>39</v>
      </c>
      <c r="E427" s="9">
        <v>198381.85432000001</v>
      </c>
      <c r="F427" s="9">
        <v>193174.16845999999</v>
      </c>
      <c r="G427" s="9">
        <v>5207.6858599999996</v>
      </c>
      <c r="H427" s="9">
        <v>172831.85227999999</v>
      </c>
      <c r="I427" s="9">
        <v>166450.30658</v>
      </c>
      <c r="J427" s="9">
        <v>6381.5456999999997</v>
      </c>
      <c r="K427" s="9">
        <v>404153.58630999998</v>
      </c>
      <c r="L427" s="9">
        <v>358304.86622000003</v>
      </c>
      <c r="M427" s="10">
        <v>45848.720090000003</v>
      </c>
    </row>
    <row r="428" spans="1:13" ht="20.25" customHeight="1" x14ac:dyDescent="0.25">
      <c r="A428" s="5" t="s">
        <v>984</v>
      </c>
      <c r="B428" s="6" t="s">
        <v>985</v>
      </c>
      <c r="C428" s="7" t="s">
        <v>986</v>
      </c>
      <c r="D428" s="8" t="s">
        <v>32</v>
      </c>
      <c r="E428" s="9">
        <v>5920.6469999999999</v>
      </c>
      <c r="F428" s="9">
        <v>0</v>
      </c>
      <c r="G428" s="9">
        <v>5920.6469999999999</v>
      </c>
      <c r="H428" s="9">
        <v>5920.6469999999999</v>
      </c>
      <c r="I428" s="9">
        <v>0</v>
      </c>
      <c r="J428" s="9">
        <v>5920.6469999999999</v>
      </c>
      <c r="K428" s="9">
        <v>0</v>
      </c>
      <c r="L428" s="9">
        <v>0</v>
      </c>
      <c r="M428" s="10">
        <v>0</v>
      </c>
    </row>
    <row r="429" spans="1:13" ht="29.85" customHeight="1" x14ac:dyDescent="0.25">
      <c r="A429" s="5" t="s">
        <v>987</v>
      </c>
      <c r="B429" s="6" t="s">
        <v>988</v>
      </c>
      <c r="C429" s="7" t="s">
        <v>989</v>
      </c>
      <c r="D429" s="8" t="s">
        <v>32</v>
      </c>
      <c r="E429" s="9">
        <v>755.26790000000005</v>
      </c>
      <c r="F429" s="9">
        <v>0</v>
      </c>
      <c r="G429" s="9">
        <v>755.26790000000005</v>
      </c>
      <c r="H429" s="9">
        <v>755.26790000000005</v>
      </c>
      <c r="I429" s="9">
        <v>0</v>
      </c>
      <c r="J429" s="9">
        <v>755.26790000000005</v>
      </c>
      <c r="K429" s="9">
        <v>0</v>
      </c>
      <c r="L429" s="9">
        <v>0</v>
      </c>
      <c r="M429" s="10">
        <v>0</v>
      </c>
    </row>
    <row r="430" spans="1:13" ht="20.25" customHeight="1" x14ac:dyDescent="0.25">
      <c r="A430" s="5" t="s">
        <v>990</v>
      </c>
      <c r="B430" s="6" t="s">
        <v>991</v>
      </c>
      <c r="C430" s="7" t="s">
        <v>992</v>
      </c>
      <c r="D430" s="8" t="s">
        <v>32</v>
      </c>
      <c r="E430" s="9">
        <v>84054.375199999995</v>
      </c>
      <c r="F430" s="9">
        <v>84054.375199999995</v>
      </c>
      <c r="G430" s="9">
        <v>0</v>
      </c>
      <c r="H430" s="9">
        <v>54367.821199999998</v>
      </c>
      <c r="I430" s="9">
        <v>54367.821199999998</v>
      </c>
      <c r="J430" s="9">
        <v>0</v>
      </c>
      <c r="K430" s="9">
        <v>29686.554</v>
      </c>
      <c r="L430" s="9">
        <v>29686.554</v>
      </c>
      <c r="M430" s="10">
        <v>0</v>
      </c>
    </row>
    <row r="431" spans="1:13" ht="14.45" customHeight="1" x14ac:dyDescent="0.25">
      <c r="A431" s="5" t="s">
        <v>990</v>
      </c>
      <c r="B431" s="11" t="s">
        <v>993</v>
      </c>
      <c r="C431" s="7" t="s">
        <v>994</v>
      </c>
      <c r="D431" s="8" t="s">
        <v>39</v>
      </c>
      <c r="E431" s="9">
        <v>90730.290099999998</v>
      </c>
      <c r="F431" s="9">
        <v>84054.375199999995</v>
      </c>
      <c r="G431" s="9">
        <v>6675.9148999999998</v>
      </c>
      <c r="H431" s="9">
        <v>61043.736100000002</v>
      </c>
      <c r="I431" s="9">
        <v>54367.821199999998</v>
      </c>
      <c r="J431" s="9">
        <v>6675.9148999999998</v>
      </c>
      <c r="K431" s="9">
        <v>29686.554</v>
      </c>
      <c r="L431" s="9">
        <v>29686.554</v>
      </c>
      <c r="M431" s="10">
        <v>0</v>
      </c>
    </row>
    <row r="432" spans="1:13" ht="20.25" customHeight="1" x14ac:dyDescent="0.25">
      <c r="A432" s="5" t="s">
        <v>995</v>
      </c>
      <c r="B432" s="11" t="s">
        <v>996</v>
      </c>
      <c r="C432" s="7" t="s">
        <v>997</v>
      </c>
      <c r="D432" s="8" t="s">
        <v>39</v>
      </c>
      <c r="E432" s="9">
        <v>90730.290099999998</v>
      </c>
      <c r="F432" s="9">
        <v>84054.375199999995</v>
      </c>
      <c r="G432" s="9">
        <v>6675.9148999999998</v>
      </c>
      <c r="H432" s="9">
        <v>61043.736100000002</v>
      </c>
      <c r="I432" s="9">
        <v>54367.821199999998</v>
      </c>
      <c r="J432" s="9">
        <v>6675.9148999999998</v>
      </c>
      <c r="K432" s="9">
        <v>29686.554</v>
      </c>
      <c r="L432" s="9">
        <v>29686.554</v>
      </c>
      <c r="M432" s="10">
        <v>0</v>
      </c>
    </row>
    <row r="433" spans="1:13" ht="13.7" customHeight="1" x14ac:dyDescent="0.25">
      <c r="A433" s="5" t="s">
        <v>998</v>
      </c>
      <c r="B433" s="6" t="s">
        <v>999</v>
      </c>
      <c r="C433" s="7" t="s">
        <v>1000</v>
      </c>
      <c r="D433" s="8" t="s">
        <v>32</v>
      </c>
      <c r="E433" s="9">
        <v>12230.88098</v>
      </c>
      <c r="F433" s="9">
        <v>1471.7641900000001</v>
      </c>
      <c r="G433" s="9">
        <v>10759.11679</v>
      </c>
      <c r="H433" s="9">
        <v>24392.915590000001</v>
      </c>
      <c r="I433" s="9">
        <v>15085.553760000001</v>
      </c>
      <c r="J433" s="9">
        <v>9307.3618299999998</v>
      </c>
      <c r="K433" s="9">
        <v>1315252.1991399999</v>
      </c>
      <c r="L433" s="9">
        <v>1134638.00443</v>
      </c>
      <c r="M433" s="10">
        <v>180614.19471000001</v>
      </c>
    </row>
    <row r="434" spans="1:13" ht="14.45" customHeight="1" x14ac:dyDescent="0.25">
      <c r="A434" s="5" t="s">
        <v>998</v>
      </c>
      <c r="B434" s="11" t="s">
        <v>1001</v>
      </c>
      <c r="C434" s="7" t="s">
        <v>1000</v>
      </c>
      <c r="D434" s="8" t="s">
        <v>39</v>
      </c>
      <c r="E434" s="9">
        <v>12230.88098</v>
      </c>
      <c r="F434" s="9">
        <v>1471.7641900000001</v>
      </c>
      <c r="G434" s="9">
        <v>10759.11679</v>
      </c>
      <c r="H434" s="9">
        <v>24392.915590000001</v>
      </c>
      <c r="I434" s="9">
        <v>15085.553760000001</v>
      </c>
      <c r="J434" s="9">
        <v>9307.3618299999998</v>
      </c>
      <c r="K434" s="9">
        <v>1315252.1991399999</v>
      </c>
      <c r="L434" s="9">
        <v>1134638.00443</v>
      </c>
      <c r="M434" s="10">
        <v>180614.19471000001</v>
      </c>
    </row>
    <row r="435" spans="1:13" ht="13.7" customHeight="1" x14ac:dyDescent="0.25">
      <c r="A435" s="5" t="s">
        <v>1002</v>
      </c>
      <c r="B435" s="6" t="s">
        <v>1003</v>
      </c>
      <c r="C435" s="7" t="s">
        <v>1004</v>
      </c>
      <c r="D435" s="8" t="s">
        <v>32</v>
      </c>
      <c r="E435" s="9">
        <v>0</v>
      </c>
      <c r="F435" s="9">
        <v>0</v>
      </c>
      <c r="G435" s="9">
        <v>0</v>
      </c>
      <c r="H435" s="9">
        <v>6</v>
      </c>
      <c r="I435" s="9">
        <v>6</v>
      </c>
      <c r="J435" s="9">
        <v>0</v>
      </c>
      <c r="K435" s="9">
        <v>300368.45</v>
      </c>
      <c r="L435" s="9">
        <v>300368.45</v>
      </c>
      <c r="M435" s="10">
        <v>0</v>
      </c>
    </row>
    <row r="436" spans="1:13" ht="13.7" customHeight="1" x14ac:dyDescent="0.25">
      <c r="A436" s="5" t="s">
        <v>1005</v>
      </c>
      <c r="B436" s="6" t="s">
        <v>1006</v>
      </c>
      <c r="C436" s="7" t="s">
        <v>1007</v>
      </c>
      <c r="D436" s="8" t="s">
        <v>32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145537.6403</v>
      </c>
      <c r="L436" s="9">
        <v>145537.6403</v>
      </c>
      <c r="M436" s="10">
        <v>0</v>
      </c>
    </row>
    <row r="437" spans="1:13" ht="13.7" customHeight="1" x14ac:dyDescent="0.25">
      <c r="A437" s="5" t="s">
        <v>1008</v>
      </c>
      <c r="B437" s="6" t="s">
        <v>1009</v>
      </c>
      <c r="C437" s="7" t="s">
        <v>1010</v>
      </c>
      <c r="D437" s="8" t="s">
        <v>32</v>
      </c>
      <c r="E437" s="9">
        <v>1789.8869999999999</v>
      </c>
      <c r="F437" s="9">
        <v>1789.8869999999999</v>
      </c>
      <c r="G437" s="9">
        <v>0</v>
      </c>
      <c r="H437" s="9">
        <v>46483</v>
      </c>
      <c r="I437" s="9">
        <v>46483</v>
      </c>
      <c r="J437" s="9">
        <v>0</v>
      </c>
      <c r="K437" s="9">
        <v>1404420.5279000001</v>
      </c>
      <c r="L437" s="9">
        <v>1404420.5279000001</v>
      </c>
      <c r="M437" s="10">
        <v>0</v>
      </c>
    </row>
    <row r="438" spans="1:13" ht="14.45" customHeight="1" x14ac:dyDescent="0.25">
      <c r="A438" s="5" t="s">
        <v>1008</v>
      </c>
      <c r="B438" s="11" t="s">
        <v>1011</v>
      </c>
      <c r="C438" s="7" t="s">
        <v>1012</v>
      </c>
      <c r="D438" s="8" t="s">
        <v>39</v>
      </c>
      <c r="E438" s="9">
        <v>1789.8869999999999</v>
      </c>
      <c r="F438" s="9">
        <v>1789.8869999999999</v>
      </c>
      <c r="G438" s="9">
        <v>0</v>
      </c>
      <c r="H438" s="9">
        <v>46489</v>
      </c>
      <c r="I438" s="9">
        <v>46489</v>
      </c>
      <c r="J438" s="9">
        <v>0</v>
      </c>
      <c r="K438" s="9">
        <v>1850326.6181999999</v>
      </c>
      <c r="L438" s="9">
        <v>1850326.6181999999</v>
      </c>
      <c r="M438" s="10">
        <v>0</v>
      </c>
    </row>
    <row r="439" spans="1:13" ht="14.45" customHeight="1" x14ac:dyDescent="0.25">
      <c r="A439" s="5" t="s">
        <v>1013</v>
      </c>
      <c r="B439" s="11" t="s">
        <v>1014</v>
      </c>
      <c r="C439" s="7" t="s">
        <v>1015</v>
      </c>
      <c r="D439" s="8" t="s">
        <v>39</v>
      </c>
      <c r="E439" s="9">
        <v>14020.767980000001</v>
      </c>
      <c r="F439" s="9">
        <v>3261.65119</v>
      </c>
      <c r="G439" s="9">
        <v>10759.11679</v>
      </c>
      <c r="H439" s="9">
        <v>70881.915590000004</v>
      </c>
      <c r="I439" s="9">
        <v>61574.553760000003</v>
      </c>
      <c r="J439" s="9">
        <v>9307.3618299999998</v>
      </c>
      <c r="K439" s="9">
        <v>3165578.8173400001</v>
      </c>
      <c r="L439" s="9">
        <v>2984964.6226300001</v>
      </c>
      <c r="M439" s="10">
        <v>180614.19471000001</v>
      </c>
    </row>
    <row r="440" spans="1:13" ht="29.85" customHeight="1" x14ac:dyDescent="0.25">
      <c r="A440" s="5" t="s">
        <v>1016</v>
      </c>
      <c r="B440" s="6" t="s">
        <v>1017</v>
      </c>
      <c r="C440" s="7" t="s">
        <v>1018</v>
      </c>
      <c r="D440" s="8" t="s">
        <v>32</v>
      </c>
      <c r="E440" s="9">
        <v>3.6960099999999998</v>
      </c>
      <c r="F440" s="9">
        <v>0</v>
      </c>
      <c r="G440" s="9">
        <v>3.6960099999999998</v>
      </c>
      <c r="H440" s="9">
        <v>7.6926199999999998</v>
      </c>
      <c r="I440" s="9">
        <v>0</v>
      </c>
      <c r="J440" s="9">
        <v>7.6926199999999998</v>
      </c>
      <c r="K440" s="9">
        <v>2993.6204499999999</v>
      </c>
      <c r="L440" s="9">
        <v>2824.6010299999998</v>
      </c>
      <c r="M440" s="10">
        <v>169.01942</v>
      </c>
    </row>
    <row r="441" spans="1:13" ht="14.45" customHeight="1" x14ac:dyDescent="0.25">
      <c r="A441" s="5" t="s">
        <v>1016</v>
      </c>
      <c r="B441" s="11" t="s">
        <v>1019</v>
      </c>
      <c r="C441" s="7" t="s">
        <v>1020</v>
      </c>
      <c r="D441" s="8" t="s">
        <v>39</v>
      </c>
      <c r="E441" s="9">
        <v>3.6960099999999998</v>
      </c>
      <c r="F441" s="9">
        <v>0</v>
      </c>
      <c r="G441" s="9">
        <v>3.6960099999999998</v>
      </c>
      <c r="H441" s="9">
        <v>7.6926199999999998</v>
      </c>
      <c r="I441" s="9">
        <v>0</v>
      </c>
      <c r="J441" s="9">
        <v>7.6926199999999998</v>
      </c>
      <c r="K441" s="9">
        <v>2993.6204499999999</v>
      </c>
      <c r="L441" s="9">
        <v>2824.6010299999998</v>
      </c>
      <c r="M441" s="10">
        <v>169.01942</v>
      </c>
    </row>
    <row r="442" spans="1:13" ht="20.25" customHeight="1" x14ac:dyDescent="0.25">
      <c r="A442" s="5" t="s">
        <v>1021</v>
      </c>
      <c r="B442" s="6" t="s">
        <v>1022</v>
      </c>
      <c r="C442" s="7" t="s">
        <v>1023</v>
      </c>
      <c r="D442" s="8" t="s">
        <v>32</v>
      </c>
      <c r="E442" s="9">
        <v>71.377459999999999</v>
      </c>
      <c r="F442" s="9">
        <v>0</v>
      </c>
      <c r="G442" s="9">
        <v>71.377459999999999</v>
      </c>
      <c r="H442" s="9">
        <v>148.55982</v>
      </c>
      <c r="I442" s="9">
        <v>0</v>
      </c>
      <c r="J442" s="9">
        <v>148.55982</v>
      </c>
      <c r="K442" s="9">
        <v>11997.214599999999</v>
      </c>
      <c r="L442" s="9">
        <v>8733.1190600000009</v>
      </c>
      <c r="M442" s="10">
        <v>3264.0955399999998</v>
      </c>
    </row>
    <row r="443" spans="1:13" ht="14.45" customHeight="1" x14ac:dyDescent="0.25">
      <c r="A443" s="5" t="s">
        <v>1021</v>
      </c>
      <c r="B443" s="11" t="s">
        <v>1024</v>
      </c>
      <c r="C443" s="7" t="s">
        <v>1025</v>
      </c>
      <c r="D443" s="8" t="s">
        <v>39</v>
      </c>
      <c r="E443" s="9">
        <v>71.377459999999999</v>
      </c>
      <c r="F443" s="9">
        <v>0</v>
      </c>
      <c r="G443" s="9">
        <v>71.377459999999999</v>
      </c>
      <c r="H443" s="9">
        <v>148.55982</v>
      </c>
      <c r="I443" s="9">
        <v>0</v>
      </c>
      <c r="J443" s="9">
        <v>148.55982</v>
      </c>
      <c r="K443" s="9">
        <v>11997.214599999999</v>
      </c>
      <c r="L443" s="9">
        <v>8733.1190600000009</v>
      </c>
      <c r="M443" s="10">
        <v>3264.0955399999998</v>
      </c>
    </row>
    <row r="444" spans="1:13" ht="14.45" customHeight="1" x14ac:dyDescent="0.25">
      <c r="A444" s="5" t="s">
        <v>1026</v>
      </c>
      <c r="B444" s="11" t="s">
        <v>1027</v>
      </c>
      <c r="C444" s="7" t="s">
        <v>1028</v>
      </c>
      <c r="D444" s="8" t="s">
        <v>39</v>
      </c>
      <c r="E444" s="9">
        <v>75.07347</v>
      </c>
      <c r="F444" s="9">
        <v>0</v>
      </c>
      <c r="G444" s="9">
        <v>75.07347</v>
      </c>
      <c r="H444" s="9">
        <v>156.25244000000001</v>
      </c>
      <c r="I444" s="9">
        <v>0</v>
      </c>
      <c r="J444" s="9">
        <v>156.25244000000001</v>
      </c>
      <c r="K444" s="9">
        <v>14990.83505</v>
      </c>
      <c r="L444" s="9">
        <v>11557.720090000001</v>
      </c>
      <c r="M444" s="10">
        <v>3433.1149599999999</v>
      </c>
    </row>
    <row r="445" spans="1:13" ht="22.5" x14ac:dyDescent="0.25">
      <c r="A445" s="5" t="s">
        <v>1029</v>
      </c>
      <c r="B445" s="6" t="s">
        <v>1030</v>
      </c>
      <c r="C445" s="7" t="s">
        <v>1031</v>
      </c>
      <c r="D445" s="8" t="s">
        <v>32</v>
      </c>
      <c r="E445" s="9">
        <v>5.0000000000000001E-3</v>
      </c>
      <c r="F445" s="9">
        <v>5.0000000000000001E-3</v>
      </c>
      <c r="G445" s="9">
        <v>0</v>
      </c>
      <c r="H445" s="9">
        <v>4.0000000000000001E-3</v>
      </c>
      <c r="I445" s="9">
        <v>4.0000000000000001E-3</v>
      </c>
      <c r="J445" s="9">
        <v>0</v>
      </c>
      <c r="K445" s="9">
        <v>0.28299999999999997</v>
      </c>
      <c r="L445" s="9">
        <v>0.28299999999999997</v>
      </c>
      <c r="M445" s="10">
        <v>0</v>
      </c>
    </row>
    <row r="446" spans="1:13" ht="14.45" customHeight="1" x14ac:dyDescent="0.25">
      <c r="A446" s="5" t="s">
        <v>1029</v>
      </c>
      <c r="B446" s="11" t="s">
        <v>1032</v>
      </c>
      <c r="C446" s="7" t="s">
        <v>1033</v>
      </c>
      <c r="D446" s="8" t="s">
        <v>39</v>
      </c>
      <c r="E446" s="9">
        <v>5.0000000000000001E-3</v>
      </c>
      <c r="F446" s="9">
        <v>5.0000000000000001E-3</v>
      </c>
      <c r="G446" s="9">
        <v>0</v>
      </c>
      <c r="H446" s="9">
        <v>4.0000000000000001E-3</v>
      </c>
      <c r="I446" s="9">
        <v>4.0000000000000001E-3</v>
      </c>
      <c r="J446" s="9">
        <v>0</v>
      </c>
      <c r="K446" s="9">
        <v>0.28299999999999997</v>
      </c>
      <c r="L446" s="9">
        <v>0.28299999999999997</v>
      </c>
      <c r="M446" s="10">
        <v>0</v>
      </c>
    </row>
    <row r="447" spans="1:13" ht="13.7" customHeight="1" x14ac:dyDescent="0.25">
      <c r="A447" s="5" t="s">
        <v>1034</v>
      </c>
      <c r="B447" s="6" t="s">
        <v>1035</v>
      </c>
      <c r="C447" s="7" t="s">
        <v>1036</v>
      </c>
      <c r="D447" s="8" t="s">
        <v>32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307423.66619999998</v>
      </c>
      <c r="L447" s="9">
        <v>307423.66619999998</v>
      </c>
      <c r="M447" s="10">
        <v>0</v>
      </c>
    </row>
    <row r="448" spans="1:13" ht="13.7" customHeight="1" x14ac:dyDescent="0.25">
      <c r="A448" s="5" t="s">
        <v>1037</v>
      </c>
      <c r="B448" s="6" t="s">
        <v>1038</v>
      </c>
      <c r="C448" s="7" t="s">
        <v>1039</v>
      </c>
      <c r="D448" s="8" t="s">
        <v>32</v>
      </c>
      <c r="E448" s="9">
        <v>0.28199999999999997</v>
      </c>
      <c r="F448" s="9">
        <v>0.28199999999999997</v>
      </c>
      <c r="G448" s="9">
        <v>0</v>
      </c>
      <c r="H448" s="9">
        <v>0.33300000000000002</v>
      </c>
      <c r="I448" s="9">
        <v>0.33300000000000002</v>
      </c>
      <c r="J448" s="9">
        <v>0</v>
      </c>
      <c r="K448" s="9">
        <v>9.5749999999999993</v>
      </c>
      <c r="L448" s="9">
        <v>9.5749999999999993</v>
      </c>
      <c r="M448" s="10">
        <v>0</v>
      </c>
    </row>
    <row r="449" spans="1:13" ht="14.45" customHeight="1" x14ac:dyDescent="0.25">
      <c r="A449" s="5" t="s">
        <v>1037</v>
      </c>
      <c r="B449" s="11" t="s">
        <v>1040</v>
      </c>
      <c r="C449" s="7" t="s">
        <v>1041</v>
      </c>
      <c r="D449" s="8" t="s">
        <v>39</v>
      </c>
      <c r="E449" s="9">
        <v>0.28199999999999997</v>
      </c>
      <c r="F449" s="9">
        <v>0.28199999999999997</v>
      </c>
      <c r="G449" s="9">
        <v>0</v>
      </c>
      <c r="H449" s="9">
        <v>0.33300000000000002</v>
      </c>
      <c r="I449" s="9">
        <v>0.33300000000000002</v>
      </c>
      <c r="J449" s="9">
        <v>0</v>
      </c>
      <c r="K449" s="9">
        <v>307433.24119999999</v>
      </c>
      <c r="L449" s="9">
        <v>307433.24119999999</v>
      </c>
      <c r="M449" s="10">
        <v>0</v>
      </c>
    </row>
    <row r="450" spans="1:13" ht="13.7" customHeight="1" x14ac:dyDescent="0.25">
      <c r="A450" s="5" t="s">
        <v>1042</v>
      </c>
      <c r="B450" s="6" t="s">
        <v>1043</v>
      </c>
      <c r="C450" s="7" t="s">
        <v>1044</v>
      </c>
      <c r="D450" s="8" t="s">
        <v>32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0.96</v>
      </c>
      <c r="L450" s="9">
        <v>0.96</v>
      </c>
      <c r="M450" s="10">
        <v>0</v>
      </c>
    </row>
    <row r="451" spans="1:13" ht="13.7" customHeight="1" x14ac:dyDescent="0.25">
      <c r="A451" s="5" t="s">
        <v>1045</v>
      </c>
      <c r="B451" s="6" t="s">
        <v>1046</v>
      </c>
      <c r="C451" s="7" t="s">
        <v>1047</v>
      </c>
      <c r="D451" s="8" t="s">
        <v>32</v>
      </c>
      <c r="E451" s="9">
        <v>6.4000000000000001E-2</v>
      </c>
      <c r="F451" s="9">
        <v>6.4000000000000001E-2</v>
      </c>
      <c r="G451" s="9">
        <v>0</v>
      </c>
      <c r="H451" s="9">
        <v>7.1999999999999995E-2</v>
      </c>
      <c r="I451" s="9">
        <v>7.1999999999999995E-2</v>
      </c>
      <c r="J451" s="9">
        <v>0</v>
      </c>
      <c r="K451" s="9">
        <v>14.353</v>
      </c>
      <c r="L451" s="9">
        <v>14.353</v>
      </c>
      <c r="M451" s="10">
        <v>0</v>
      </c>
    </row>
    <row r="452" spans="1:13" ht="14.45" customHeight="1" x14ac:dyDescent="0.25">
      <c r="A452" s="5" t="s">
        <v>1045</v>
      </c>
      <c r="B452" s="11" t="s">
        <v>1048</v>
      </c>
      <c r="C452" s="7" t="s">
        <v>1049</v>
      </c>
      <c r="D452" s="8" t="s">
        <v>39</v>
      </c>
      <c r="E452" s="9">
        <v>6.4000000000000001E-2</v>
      </c>
      <c r="F452" s="9">
        <v>6.4000000000000001E-2</v>
      </c>
      <c r="G452" s="9">
        <v>0</v>
      </c>
      <c r="H452" s="9">
        <v>7.1999999999999995E-2</v>
      </c>
      <c r="I452" s="9">
        <v>7.1999999999999995E-2</v>
      </c>
      <c r="J452" s="9">
        <v>0</v>
      </c>
      <c r="K452" s="9">
        <v>15.313000000000001</v>
      </c>
      <c r="L452" s="9">
        <v>15.313000000000001</v>
      </c>
      <c r="M452" s="10">
        <v>0</v>
      </c>
    </row>
    <row r="453" spans="1:13" ht="13.7" customHeight="1" x14ac:dyDescent="0.25">
      <c r="A453" s="5" t="s">
        <v>1050</v>
      </c>
      <c r="B453" s="6" t="s">
        <v>1051</v>
      </c>
      <c r="C453" s="7" t="s">
        <v>1052</v>
      </c>
      <c r="D453" s="8" t="s">
        <v>32</v>
      </c>
      <c r="E453" s="9">
        <v>457.69934000000001</v>
      </c>
      <c r="F453" s="9">
        <v>0</v>
      </c>
      <c r="G453" s="9">
        <v>457.69934000000001</v>
      </c>
      <c r="H453" s="9">
        <v>457.69934000000001</v>
      </c>
      <c r="I453" s="9">
        <v>0</v>
      </c>
      <c r="J453" s="9">
        <v>457.69934000000001</v>
      </c>
      <c r="K453" s="9">
        <v>0</v>
      </c>
      <c r="L453" s="9">
        <v>0</v>
      </c>
      <c r="M453" s="10">
        <v>0</v>
      </c>
    </row>
    <row r="454" spans="1:13" ht="13.7" customHeight="1" x14ac:dyDescent="0.25">
      <c r="A454" s="5" t="s">
        <v>1053</v>
      </c>
      <c r="B454" s="6" t="s">
        <v>1054</v>
      </c>
      <c r="C454" s="7" t="s">
        <v>1055</v>
      </c>
      <c r="D454" s="8" t="s">
        <v>32</v>
      </c>
      <c r="E454" s="9">
        <v>458.13026000000002</v>
      </c>
      <c r="F454" s="9">
        <v>0</v>
      </c>
      <c r="G454" s="9">
        <v>458.13026000000002</v>
      </c>
      <c r="H454" s="9">
        <v>1.6087800000000001</v>
      </c>
      <c r="I454" s="9">
        <v>0</v>
      </c>
      <c r="J454" s="9">
        <v>1.6087800000000001</v>
      </c>
      <c r="K454" s="9">
        <v>456.52148</v>
      </c>
      <c r="L454" s="9">
        <v>0</v>
      </c>
      <c r="M454" s="10">
        <v>456.52148</v>
      </c>
    </row>
    <row r="455" spans="1:13" ht="22.5" x14ac:dyDescent="0.25">
      <c r="A455" s="5" t="s">
        <v>1053</v>
      </c>
      <c r="B455" s="11" t="s">
        <v>1056</v>
      </c>
      <c r="C455" s="7" t="s">
        <v>1057</v>
      </c>
      <c r="D455" s="8" t="s">
        <v>39</v>
      </c>
      <c r="E455" s="9">
        <v>915.82960000000003</v>
      </c>
      <c r="F455" s="9">
        <v>0</v>
      </c>
      <c r="G455" s="9">
        <v>915.82960000000003</v>
      </c>
      <c r="H455" s="9">
        <v>459.30811999999997</v>
      </c>
      <c r="I455" s="9">
        <v>0</v>
      </c>
      <c r="J455" s="9">
        <v>459.30811999999997</v>
      </c>
      <c r="K455" s="9">
        <v>456.52148</v>
      </c>
      <c r="L455" s="9">
        <v>0</v>
      </c>
      <c r="M455" s="10">
        <v>456.52148</v>
      </c>
    </row>
    <row r="456" spans="1:13" ht="13.7" customHeight="1" x14ac:dyDescent="0.25">
      <c r="A456" s="5" t="s">
        <v>1058</v>
      </c>
      <c r="B456" s="6" t="s">
        <v>1059</v>
      </c>
      <c r="C456" s="7" t="s">
        <v>1060</v>
      </c>
      <c r="D456" s="8" t="s">
        <v>32</v>
      </c>
      <c r="E456" s="9">
        <v>0</v>
      </c>
      <c r="F456" s="9">
        <v>0</v>
      </c>
      <c r="G456" s="9">
        <v>0</v>
      </c>
      <c r="H456" s="9">
        <v>6.4000000000000001E-2</v>
      </c>
      <c r="I456" s="9">
        <v>6.4000000000000001E-2</v>
      </c>
      <c r="J456" s="9">
        <v>0</v>
      </c>
      <c r="K456" s="9">
        <v>1.643</v>
      </c>
      <c r="L456" s="9">
        <v>1.643</v>
      </c>
      <c r="M456" s="10">
        <v>0</v>
      </c>
    </row>
    <row r="457" spans="1:13" ht="13.7" customHeight="1" x14ac:dyDescent="0.25">
      <c r="A457" s="5" t="s">
        <v>1061</v>
      </c>
      <c r="B457" s="6" t="s">
        <v>1062</v>
      </c>
      <c r="C457" s="7" t="s">
        <v>1063</v>
      </c>
      <c r="D457" s="8" t="s">
        <v>32</v>
      </c>
      <c r="E457" s="9">
        <v>0.30399999999999999</v>
      </c>
      <c r="F457" s="9">
        <v>0.30399999999999999</v>
      </c>
      <c r="G457" s="9">
        <v>0</v>
      </c>
      <c r="H457" s="9">
        <v>0.28199999999999997</v>
      </c>
      <c r="I457" s="9">
        <v>0.28199999999999997</v>
      </c>
      <c r="J457" s="9">
        <v>0</v>
      </c>
      <c r="K457" s="9">
        <v>0.25</v>
      </c>
      <c r="L457" s="9">
        <v>0.25</v>
      </c>
      <c r="M457" s="10">
        <v>0</v>
      </c>
    </row>
    <row r="458" spans="1:13" ht="14.45" customHeight="1" x14ac:dyDescent="0.25">
      <c r="A458" s="5" t="s">
        <v>1061</v>
      </c>
      <c r="B458" s="11" t="s">
        <v>1064</v>
      </c>
      <c r="C458" s="7" t="s">
        <v>1065</v>
      </c>
      <c r="D458" s="8" t="s">
        <v>39</v>
      </c>
      <c r="E458" s="9">
        <v>0.30399999999999999</v>
      </c>
      <c r="F458" s="9">
        <v>0.30399999999999999</v>
      </c>
      <c r="G458" s="9">
        <v>0</v>
      </c>
      <c r="H458" s="9">
        <v>0.34599999999999997</v>
      </c>
      <c r="I458" s="9">
        <v>0.34599999999999997</v>
      </c>
      <c r="J458" s="9">
        <v>0</v>
      </c>
      <c r="K458" s="9">
        <v>1.893</v>
      </c>
      <c r="L458" s="9">
        <v>1.893</v>
      </c>
      <c r="M458" s="10">
        <v>0</v>
      </c>
    </row>
    <row r="459" spans="1:13" ht="14.45" customHeight="1" x14ac:dyDescent="0.25">
      <c r="A459" s="5" t="s">
        <v>1066</v>
      </c>
      <c r="B459" s="11" t="s">
        <v>1067</v>
      </c>
      <c r="C459" s="7" t="s">
        <v>1068</v>
      </c>
      <c r="D459" s="8" t="s">
        <v>39</v>
      </c>
      <c r="E459" s="9">
        <v>916.4846</v>
      </c>
      <c r="F459" s="9">
        <v>0.65500000000000003</v>
      </c>
      <c r="G459" s="9">
        <v>915.82960000000003</v>
      </c>
      <c r="H459" s="9">
        <v>460.06312000000003</v>
      </c>
      <c r="I459" s="9">
        <v>0.755</v>
      </c>
      <c r="J459" s="9">
        <v>459.30811999999997</v>
      </c>
      <c r="K459" s="9">
        <v>307907.25167999999</v>
      </c>
      <c r="L459" s="9">
        <v>307450.73019999999</v>
      </c>
      <c r="M459" s="10">
        <v>456.52148</v>
      </c>
    </row>
    <row r="460" spans="1:13" ht="14.45" customHeight="1" x14ac:dyDescent="0.25">
      <c r="A460" s="5" t="s">
        <v>1069</v>
      </c>
      <c r="B460" s="11" t="s">
        <v>1070</v>
      </c>
      <c r="C460" s="7" t="s">
        <v>1071</v>
      </c>
      <c r="D460" s="8" t="s">
        <v>39</v>
      </c>
      <c r="E460" s="9">
        <v>304380.95182000002</v>
      </c>
      <c r="F460" s="9">
        <v>280570.10985000001</v>
      </c>
      <c r="G460" s="9">
        <v>23810.841970000001</v>
      </c>
      <c r="H460" s="9">
        <v>305869.47227000003</v>
      </c>
      <c r="I460" s="9">
        <v>282472.69653999998</v>
      </c>
      <c r="J460" s="9">
        <v>23396.775730000001</v>
      </c>
      <c r="K460" s="9">
        <v>3930351.7425699998</v>
      </c>
      <c r="L460" s="9">
        <v>3691964.4931399999</v>
      </c>
      <c r="M460" s="10">
        <v>238387.24943</v>
      </c>
    </row>
    <row r="461" spans="1:13" ht="27.6" customHeight="1" x14ac:dyDescent="0.25">
      <c r="A461" s="5" t="s">
        <v>1013</v>
      </c>
      <c r="B461" s="11" t="s">
        <v>1072</v>
      </c>
      <c r="C461" s="7" t="s">
        <v>1072</v>
      </c>
      <c r="D461" s="8" t="s">
        <v>39</v>
      </c>
      <c r="E461" s="9">
        <v>304380.95182000002</v>
      </c>
      <c r="F461" s="9">
        <v>280570.10985000001</v>
      </c>
      <c r="G461" s="9">
        <v>23810.841970000001</v>
      </c>
      <c r="H461" s="9">
        <v>305869.47227000003</v>
      </c>
      <c r="I461" s="9">
        <v>282472.69653999998</v>
      </c>
      <c r="J461" s="9">
        <v>23396.775730000001</v>
      </c>
      <c r="K461" s="9">
        <v>3930351.7425699998</v>
      </c>
      <c r="L461" s="9">
        <v>3691964.4931399999</v>
      </c>
      <c r="M461" s="10">
        <v>238387.24943</v>
      </c>
    </row>
    <row r="462" spans="1:13" ht="13.7" customHeight="1" thickBot="1" x14ac:dyDescent="0.3">
      <c r="A462" s="59" t="s">
        <v>1073</v>
      </c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1"/>
    </row>
    <row r="463" spans="1:13" ht="13.7" customHeight="1" thickBot="1" x14ac:dyDescent="0.3">
      <c r="A463" s="50" t="s">
        <v>967</v>
      </c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2"/>
    </row>
    <row r="464" spans="1:13" ht="13.7" customHeight="1" x14ac:dyDescent="0.25">
      <c r="A464" s="5" t="s">
        <v>1074</v>
      </c>
      <c r="B464" s="6" t="s">
        <v>1075</v>
      </c>
      <c r="C464" s="7" t="s">
        <v>1076</v>
      </c>
      <c r="D464" s="8" t="s">
        <v>32</v>
      </c>
      <c r="E464" s="9">
        <v>498387.54184999998</v>
      </c>
      <c r="F464" s="9">
        <v>374629.81627000001</v>
      </c>
      <c r="G464" s="9">
        <v>123757.72558</v>
      </c>
      <c r="H464" s="9">
        <v>502373.66574999999</v>
      </c>
      <c r="I464" s="9">
        <v>374878.65625</v>
      </c>
      <c r="J464" s="9">
        <v>127495.0095</v>
      </c>
      <c r="K464" s="9">
        <v>1031296.03925</v>
      </c>
      <c r="L464" s="9">
        <v>0</v>
      </c>
      <c r="M464" s="10">
        <v>1031296.03925</v>
      </c>
    </row>
    <row r="465" spans="1:13" ht="14.45" customHeight="1" x14ac:dyDescent="0.25">
      <c r="A465" s="5" t="s">
        <v>1074</v>
      </c>
      <c r="B465" s="11" t="s">
        <v>1077</v>
      </c>
      <c r="C465" s="7" t="s">
        <v>1076</v>
      </c>
      <c r="D465" s="8" t="s">
        <v>39</v>
      </c>
      <c r="E465" s="9">
        <v>498387.54184999998</v>
      </c>
      <c r="F465" s="9">
        <v>374629.81627000001</v>
      </c>
      <c r="G465" s="9">
        <v>123757.72558</v>
      </c>
      <c r="H465" s="9">
        <v>502373.66574999999</v>
      </c>
      <c r="I465" s="9">
        <v>374878.65625</v>
      </c>
      <c r="J465" s="9">
        <v>127495.0095</v>
      </c>
      <c r="K465" s="9">
        <v>1031296.03925</v>
      </c>
      <c r="L465" s="9">
        <v>0</v>
      </c>
      <c r="M465" s="10">
        <v>1031296.03925</v>
      </c>
    </row>
    <row r="466" spans="1:13" ht="13.7" customHeight="1" x14ac:dyDescent="0.25">
      <c r="A466" s="5" t="s">
        <v>1078</v>
      </c>
      <c r="B466" s="6" t="s">
        <v>1079</v>
      </c>
      <c r="C466" s="7" t="s">
        <v>1080</v>
      </c>
      <c r="D466" s="8" t="s">
        <v>32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1.1060000000000001</v>
      </c>
      <c r="L466" s="9">
        <v>1.1060000000000001</v>
      </c>
      <c r="M466" s="10">
        <v>0</v>
      </c>
    </row>
    <row r="467" spans="1:13" ht="14.45" customHeight="1" x14ac:dyDescent="0.25">
      <c r="A467" s="5" t="s">
        <v>1078</v>
      </c>
      <c r="B467" s="11" t="s">
        <v>1081</v>
      </c>
      <c r="C467" s="7" t="s">
        <v>1080</v>
      </c>
      <c r="D467" s="8" t="s">
        <v>39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1.1060000000000001</v>
      </c>
      <c r="L467" s="9">
        <v>1.1060000000000001</v>
      </c>
      <c r="M467" s="10">
        <v>0</v>
      </c>
    </row>
    <row r="468" spans="1:13" ht="20.25" customHeight="1" x14ac:dyDescent="0.25">
      <c r="A468" s="5" t="s">
        <v>1082</v>
      </c>
      <c r="B468" s="6" t="s">
        <v>1083</v>
      </c>
      <c r="C468" s="7" t="s">
        <v>1084</v>
      </c>
      <c r="D468" s="8" t="s">
        <v>32</v>
      </c>
      <c r="E468" s="9">
        <v>0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26.060860000000002</v>
      </c>
      <c r="L468" s="9">
        <v>26.060860000000002</v>
      </c>
      <c r="M468" s="10">
        <v>0</v>
      </c>
    </row>
    <row r="469" spans="1:13" ht="20.25" customHeight="1" x14ac:dyDescent="0.25">
      <c r="A469" s="5" t="s">
        <v>1082</v>
      </c>
      <c r="B469" s="11" t="s">
        <v>1085</v>
      </c>
      <c r="C469" s="7" t="s">
        <v>1084</v>
      </c>
      <c r="D469" s="8" t="s">
        <v>39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26.060860000000002</v>
      </c>
      <c r="L469" s="9">
        <v>26.060860000000002</v>
      </c>
      <c r="M469" s="10">
        <v>0</v>
      </c>
    </row>
    <row r="470" spans="1:13" ht="14.45" customHeight="1" x14ac:dyDescent="0.25">
      <c r="A470" s="5" t="s">
        <v>1088</v>
      </c>
      <c r="B470" s="11" t="s">
        <v>1070</v>
      </c>
      <c r="C470" s="7" t="s">
        <v>1071</v>
      </c>
      <c r="D470" s="8" t="s">
        <v>39</v>
      </c>
      <c r="E470" s="9">
        <v>498387.54184999998</v>
      </c>
      <c r="F470" s="9">
        <v>374629.81627000001</v>
      </c>
      <c r="G470" s="9">
        <v>123757.72558</v>
      </c>
      <c r="H470" s="9">
        <v>502373.66574999999</v>
      </c>
      <c r="I470" s="9">
        <v>374878.65625</v>
      </c>
      <c r="J470" s="9">
        <v>127495.0095</v>
      </c>
      <c r="K470" s="9">
        <v>1031323.20611</v>
      </c>
      <c r="L470" s="9">
        <v>27.16686</v>
      </c>
      <c r="M470" s="10">
        <v>1031296.03925</v>
      </c>
    </row>
    <row r="471" spans="1:13" ht="27.6" customHeight="1" x14ac:dyDescent="0.25">
      <c r="A471" s="5" t="s">
        <v>1089</v>
      </c>
      <c r="B471" s="11" t="s">
        <v>1090</v>
      </c>
      <c r="C471" s="7" t="s">
        <v>1090</v>
      </c>
      <c r="D471" s="8" t="s">
        <v>39</v>
      </c>
      <c r="E471" s="9">
        <v>498387.54184999998</v>
      </c>
      <c r="F471" s="9">
        <v>374629.81627000001</v>
      </c>
      <c r="G471" s="9">
        <v>123757.72558</v>
      </c>
      <c r="H471" s="9">
        <v>502373.66574999999</v>
      </c>
      <c r="I471" s="9">
        <v>374878.65625</v>
      </c>
      <c r="J471" s="9">
        <v>127495.0095</v>
      </c>
      <c r="K471" s="9">
        <v>1031296.03925</v>
      </c>
      <c r="L471" s="9">
        <v>0</v>
      </c>
      <c r="M471" s="10">
        <v>1031296.03925</v>
      </c>
    </row>
    <row r="472" spans="1:13" ht="14.45" customHeight="1" thickBot="1" x14ac:dyDescent="0.3">
      <c r="A472" s="5" t="s">
        <v>1137</v>
      </c>
      <c r="B472" s="11" t="s">
        <v>1138</v>
      </c>
      <c r="C472" s="7" t="s">
        <v>1138</v>
      </c>
      <c r="D472" s="8" t="s">
        <v>39</v>
      </c>
      <c r="E472" s="9">
        <v>802768.49367</v>
      </c>
      <c r="F472" s="9">
        <v>655199.92611999996</v>
      </c>
      <c r="G472" s="9">
        <f>E472-F472</f>
        <v>147568.56755000004</v>
      </c>
      <c r="H472" s="9">
        <v>808243.13801999995</v>
      </c>
      <c r="I472" s="9">
        <v>657351.35279000003</v>
      </c>
      <c r="J472" s="9">
        <f>H472-I472</f>
        <v>150891.78522999992</v>
      </c>
      <c r="K472" s="9">
        <v>4961674.9486800004</v>
      </c>
      <c r="L472" s="9">
        <v>3691991.66</v>
      </c>
      <c r="M472" s="10">
        <f>K472-L472</f>
        <v>1269683.2886800002</v>
      </c>
    </row>
    <row r="473" spans="1:13" ht="13.7" customHeight="1" x14ac:dyDescent="0.25">
      <c r="A473" s="32" t="s">
        <v>1091</v>
      </c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4"/>
    </row>
    <row r="474" spans="1:13" ht="0.75" customHeight="1" x14ac:dyDescent="0.25">
      <c r="A474" s="53" t="s">
        <v>1092</v>
      </c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5"/>
    </row>
    <row r="475" spans="1:13" ht="12.95" customHeight="1" thickBot="1" x14ac:dyDescent="0.3">
      <c r="A475" s="56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8"/>
    </row>
    <row r="476" spans="1:13" ht="13.7" customHeight="1" thickBot="1" x14ac:dyDescent="0.3">
      <c r="A476" s="50" t="s">
        <v>967</v>
      </c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2"/>
    </row>
    <row r="477" spans="1:13" ht="13.7" customHeight="1" x14ac:dyDescent="0.25">
      <c r="A477" s="5" t="s">
        <v>1093</v>
      </c>
      <c r="B477" s="6" t="s">
        <v>1094</v>
      </c>
      <c r="C477" s="7" t="s">
        <v>1095</v>
      </c>
      <c r="D477" s="8" t="s">
        <v>39</v>
      </c>
      <c r="E477" s="9">
        <v>82059.769190000006</v>
      </c>
      <c r="F477" s="9">
        <v>27500</v>
      </c>
      <c r="G477" s="9">
        <v>54559.769189999999</v>
      </c>
      <c r="H477" s="9">
        <v>51181.504240000002</v>
      </c>
      <c r="I477" s="9">
        <v>26500</v>
      </c>
      <c r="J477" s="9">
        <v>24681.504239999998</v>
      </c>
      <c r="K477" s="9">
        <v>4008513.9828300001</v>
      </c>
      <c r="L477" s="9">
        <v>2884500.1972599998</v>
      </c>
      <c r="M477" s="10">
        <v>1124013.7855700001</v>
      </c>
    </row>
    <row r="478" spans="1:13" ht="14.45" customHeight="1" x14ac:dyDescent="0.25">
      <c r="A478" s="5" t="s">
        <v>1093</v>
      </c>
      <c r="B478" s="11" t="s">
        <v>1096</v>
      </c>
      <c r="C478" s="7" t="s">
        <v>1097</v>
      </c>
      <c r="D478" s="8" t="s">
        <v>39</v>
      </c>
      <c r="E478" s="9">
        <v>82059.769190000006</v>
      </c>
      <c r="F478" s="9">
        <v>27500</v>
      </c>
      <c r="G478" s="9">
        <v>54559.769189999999</v>
      </c>
      <c r="H478" s="9">
        <v>51181.504240000002</v>
      </c>
      <c r="I478" s="9">
        <v>26500</v>
      </c>
      <c r="J478" s="9">
        <v>24681.504239999998</v>
      </c>
      <c r="K478" s="9">
        <v>4008513.9828300001</v>
      </c>
      <c r="L478" s="9">
        <v>2884500.1972599998</v>
      </c>
      <c r="M478" s="10">
        <v>1124013.7855700001</v>
      </c>
    </row>
    <row r="479" spans="1:13" ht="14.45" customHeight="1" x14ac:dyDescent="0.25">
      <c r="A479" s="5" t="s">
        <v>1098</v>
      </c>
      <c r="B479" s="11" t="s">
        <v>974</v>
      </c>
      <c r="C479" s="7" t="s">
        <v>975</v>
      </c>
      <c r="D479" s="8" t="s">
        <v>39</v>
      </c>
      <c r="E479" s="9">
        <v>82059.769190000006</v>
      </c>
      <c r="F479" s="9">
        <v>27500</v>
      </c>
      <c r="G479" s="9">
        <v>54559.769189999999</v>
      </c>
      <c r="H479" s="9">
        <v>51181.504240000002</v>
      </c>
      <c r="I479" s="9">
        <v>26500</v>
      </c>
      <c r="J479" s="9">
        <v>24681.504239999998</v>
      </c>
      <c r="K479" s="9">
        <v>4008513.9828300001</v>
      </c>
      <c r="L479" s="9">
        <v>2884500.1972599998</v>
      </c>
      <c r="M479" s="10">
        <v>1124013.7855700001</v>
      </c>
    </row>
    <row r="480" spans="1:13" ht="13.7" customHeight="1" x14ac:dyDescent="0.25">
      <c r="A480" s="5" t="s">
        <v>1099</v>
      </c>
      <c r="B480" s="6" t="s">
        <v>1100</v>
      </c>
      <c r="C480" s="7" t="s">
        <v>1101</v>
      </c>
      <c r="D480" s="8" t="s">
        <v>39</v>
      </c>
      <c r="E480" s="9">
        <v>908.65049999999997</v>
      </c>
      <c r="F480" s="9">
        <v>0</v>
      </c>
      <c r="G480" s="9">
        <v>908.65049999999997</v>
      </c>
      <c r="H480" s="9">
        <v>436.57274999999998</v>
      </c>
      <c r="I480" s="9">
        <v>0</v>
      </c>
      <c r="J480" s="9">
        <v>436.57274999999998</v>
      </c>
      <c r="K480" s="9">
        <v>19964.495999999999</v>
      </c>
      <c r="L480" s="9">
        <v>0</v>
      </c>
      <c r="M480" s="10">
        <v>19964.495999999999</v>
      </c>
    </row>
    <row r="481" spans="1:13" ht="20.25" customHeight="1" x14ac:dyDescent="0.25">
      <c r="A481" s="5" t="s">
        <v>1102</v>
      </c>
      <c r="B481" s="6" t="s">
        <v>1103</v>
      </c>
      <c r="C481" s="7" t="s">
        <v>1104</v>
      </c>
      <c r="D481" s="8" t="s">
        <v>39</v>
      </c>
      <c r="E481" s="9">
        <v>4843.4040000000005</v>
      </c>
      <c r="F481" s="9">
        <v>0</v>
      </c>
      <c r="G481" s="9">
        <v>4843.4040000000005</v>
      </c>
      <c r="H481" s="9">
        <v>1966.4459999999999</v>
      </c>
      <c r="I481" s="9">
        <v>0</v>
      </c>
      <c r="J481" s="9">
        <v>1966.4459999999999</v>
      </c>
      <c r="K481" s="9">
        <v>88826.036999999997</v>
      </c>
      <c r="L481" s="9">
        <v>0</v>
      </c>
      <c r="M481" s="10">
        <v>88826.036999999997</v>
      </c>
    </row>
    <row r="482" spans="1:13" ht="14.45" customHeight="1" x14ac:dyDescent="0.25">
      <c r="A482" s="5" t="s">
        <v>1102</v>
      </c>
      <c r="B482" s="11" t="s">
        <v>1105</v>
      </c>
      <c r="C482" s="7" t="s">
        <v>1106</v>
      </c>
      <c r="D482" s="8" t="s">
        <v>39</v>
      </c>
      <c r="E482" s="9">
        <v>5752.0545000000002</v>
      </c>
      <c r="F482" s="9">
        <v>0</v>
      </c>
      <c r="G482" s="9">
        <v>5752.0545000000002</v>
      </c>
      <c r="H482" s="9">
        <v>2403.0187500000002</v>
      </c>
      <c r="I482" s="9">
        <v>0</v>
      </c>
      <c r="J482" s="9">
        <v>2403.0187500000002</v>
      </c>
      <c r="K482" s="9">
        <v>108790.533</v>
      </c>
      <c r="L482" s="9">
        <v>0</v>
      </c>
      <c r="M482" s="10">
        <v>108790.533</v>
      </c>
    </row>
    <row r="483" spans="1:13" ht="14.45" customHeight="1" x14ac:dyDescent="0.25">
      <c r="A483" s="5" t="s">
        <v>1107</v>
      </c>
      <c r="B483" s="11" t="s">
        <v>982</v>
      </c>
      <c r="C483" s="7" t="s">
        <v>983</v>
      </c>
      <c r="D483" s="8" t="s">
        <v>39</v>
      </c>
      <c r="E483" s="9">
        <v>5752.0545000000002</v>
      </c>
      <c r="F483" s="9">
        <v>0</v>
      </c>
      <c r="G483" s="9">
        <v>5752.0545000000002</v>
      </c>
      <c r="H483" s="9">
        <v>2403.0187500000002</v>
      </c>
      <c r="I483" s="9">
        <v>0</v>
      </c>
      <c r="J483" s="9">
        <v>2403.0187500000002</v>
      </c>
      <c r="K483" s="9">
        <v>108790.533</v>
      </c>
      <c r="L483" s="9">
        <v>0</v>
      </c>
      <c r="M483" s="10">
        <v>108790.533</v>
      </c>
    </row>
    <row r="484" spans="1:13" ht="20.25" customHeight="1" x14ac:dyDescent="0.25">
      <c r="A484" s="5" t="s">
        <v>1108</v>
      </c>
      <c r="B484" s="6" t="s">
        <v>1109</v>
      </c>
      <c r="C484" s="7" t="s">
        <v>1110</v>
      </c>
      <c r="D484" s="8" t="s">
        <v>39</v>
      </c>
      <c r="E484" s="9">
        <v>5917.5416299999997</v>
      </c>
      <c r="F484" s="9">
        <v>0</v>
      </c>
      <c r="G484" s="9">
        <v>5917.5416299999997</v>
      </c>
      <c r="H484" s="9">
        <v>5917.5416299999997</v>
      </c>
      <c r="I484" s="9">
        <v>0</v>
      </c>
      <c r="J484" s="9">
        <v>5917.5416299999997</v>
      </c>
      <c r="K484" s="9">
        <v>0</v>
      </c>
      <c r="L484" s="9">
        <v>0</v>
      </c>
      <c r="M484" s="10">
        <v>0</v>
      </c>
    </row>
    <row r="485" spans="1:13" ht="29.85" customHeight="1" x14ac:dyDescent="0.25">
      <c r="A485" s="5" t="s">
        <v>1111</v>
      </c>
      <c r="B485" s="6" t="s">
        <v>1112</v>
      </c>
      <c r="C485" s="7" t="s">
        <v>1113</v>
      </c>
      <c r="D485" s="8" t="s">
        <v>39</v>
      </c>
      <c r="E485" s="9">
        <v>755.06650000000002</v>
      </c>
      <c r="F485" s="9">
        <v>0</v>
      </c>
      <c r="G485" s="9">
        <v>755.06650000000002</v>
      </c>
      <c r="H485" s="9">
        <v>755.06650000000002</v>
      </c>
      <c r="I485" s="9">
        <v>0</v>
      </c>
      <c r="J485" s="9">
        <v>755.06650000000002</v>
      </c>
      <c r="K485" s="9">
        <v>0</v>
      </c>
      <c r="L485" s="9">
        <v>0</v>
      </c>
      <c r="M485" s="10">
        <v>0</v>
      </c>
    </row>
    <row r="486" spans="1:13" ht="20.25" customHeight="1" x14ac:dyDescent="0.25">
      <c r="A486" s="5" t="s">
        <v>1114</v>
      </c>
      <c r="B486" s="6" t="s">
        <v>1115</v>
      </c>
      <c r="C486" s="7" t="s">
        <v>1116</v>
      </c>
      <c r="D486" s="8" t="s">
        <v>39</v>
      </c>
      <c r="E486" s="9">
        <v>54503.195</v>
      </c>
      <c r="F486" s="9">
        <v>0</v>
      </c>
      <c r="G486" s="9">
        <v>54503.195</v>
      </c>
      <c r="H486" s="9">
        <v>84111.873999999996</v>
      </c>
      <c r="I486" s="9">
        <v>0</v>
      </c>
      <c r="J486" s="9">
        <v>84111.873999999996</v>
      </c>
      <c r="K486" s="9">
        <v>29608.679</v>
      </c>
      <c r="L486" s="9">
        <v>0</v>
      </c>
      <c r="M486" s="10">
        <v>29608.679</v>
      </c>
    </row>
    <row r="487" spans="1:13" ht="14.45" customHeight="1" x14ac:dyDescent="0.25">
      <c r="A487" s="5" t="s">
        <v>1114</v>
      </c>
      <c r="B487" s="11" t="s">
        <v>1117</v>
      </c>
      <c r="C487" s="7" t="s">
        <v>1118</v>
      </c>
      <c r="D487" s="8" t="s">
        <v>39</v>
      </c>
      <c r="E487" s="9">
        <v>61175.80313</v>
      </c>
      <c r="F487" s="9">
        <v>0</v>
      </c>
      <c r="G487" s="9">
        <v>61175.80313</v>
      </c>
      <c r="H487" s="9">
        <v>90784.482130000004</v>
      </c>
      <c r="I487" s="9">
        <v>0</v>
      </c>
      <c r="J487" s="9">
        <v>90784.482130000004</v>
      </c>
      <c r="K487" s="9">
        <v>29608.679</v>
      </c>
      <c r="L487" s="9">
        <v>0</v>
      </c>
      <c r="M487" s="10">
        <v>29608.679</v>
      </c>
    </row>
    <row r="488" spans="1:13" ht="20.25" customHeight="1" x14ac:dyDescent="0.25">
      <c r="A488" s="5" t="s">
        <v>1119</v>
      </c>
      <c r="B488" s="11" t="s">
        <v>996</v>
      </c>
      <c r="C488" s="7" t="s">
        <v>997</v>
      </c>
      <c r="D488" s="8" t="s">
        <v>39</v>
      </c>
      <c r="E488" s="9">
        <v>61175.80313</v>
      </c>
      <c r="F488" s="9">
        <v>0</v>
      </c>
      <c r="G488" s="9">
        <v>61175.80313</v>
      </c>
      <c r="H488" s="9">
        <v>90784.482130000004</v>
      </c>
      <c r="I488" s="9">
        <v>0</v>
      </c>
      <c r="J488" s="9">
        <v>90784.482130000004</v>
      </c>
      <c r="K488" s="9">
        <v>29608.679</v>
      </c>
      <c r="L488" s="9">
        <v>0</v>
      </c>
      <c r="M488" s="10">
        <v>29608.679</v>
      </c>
    </row>
    <row r="489" spans="1:13" ht="13.7" customHeight="1" x14ac:dyDescent="0.25">
      <c r="A489" s="5" t="s">
        <v>1120</v>
      </c>
      <c r="B489" s="6" t="s">
        <v>1121</v>
      </c>
      <c r="C489" s="7" t="s">
        <v>1122</v>
      </c>
      <c r="D489" s="8" t="s">
        <v>39</v>
      </c>
      <c r="E489" s="9">
        <v>66963.066219999993</v>
      </c>
      <c r="F489" s="9">
        <v>66809.201400000005</v>
      </c>
      <c r="G489" s="9">
        <v>153.86482000000001</v>
      </c>
      <c r="H489" s="9">
        <v>65731.801049999995</v>
      </c>
      <c r="I489" s="9">
        <v>65657.874729999996</v>
      </c>
      <c r="J489" s="9">
        <v>73.926320000000004</v>
      </c>
      <c r="K489" s="9">
        <v>109038.52939</v>
      </c>
      <c r="L489" s="9">
        <v>105657.87473</v>
      </c>
      <c r="M489" s="10">
        <v>3380.6546600000001</v>
      </c>
    </row>
    <row r="490" spans="1:13" ht="14.45" customHeight="1" x14ac:dyDescent="0.25">
      <c r="A490" s="5" t="s">
        <v>1120</v>
      </c>
      <c r="B490" s="11" t="s">
        <v>1123</v>
      </c>
      <c r="C490" s="7" t="s">
        <v>1124</v>
      </c>
      <c r="D490" s="8" t="s">
        <v>39</v>
      </c>
      <c r="E490" s="9">
        <v>66963.066219999993</v>
      </c>
      <c r="F490" s="9">
        <v>66809.201400000005</v>
      </c>
      <c r="G490" s="9">
        <v>153.86482000000001</v>
      </c>
      <c r="H490" s="9">
        <v>65731.801049999995</v>
      </c>
      <c r="I490" s="9">
        <v>65657.874729999996</v>
      </c>
      <c r="J490" s="9">
        <v>73.926320000000004</v>
      </c>
      <c r="K490" s="9">
        <v>109038.52939</v>
      </c>
      <c r="L490" s="9">
        <v>105657.87473</v>
      </c>
      <c r="M490" s="10">
        <v>3380.6546600000001</v>
      </c>
    </row>
    <row r="491" spans="1:13" ht="14.45" customHeight="1" x14ac:dyDescent="0.25">
      <c r="A491" s="5" t="s">
        <v>1125</v>
      </c>
      <c r="B491" s="11" t="s">
        <v>1014</v>
      </c>
      <c r="C491" s="7" t="s">
        <v>1015</v>
      </c>
      <c r="D491" s="8" t="s">
        <v>39</v>
      </c>
      <c r="E491" s="9">
        <v>66963.066219999993</v>
      </c>
      <c r="F491" s="9">
        <v>66809.201400000005</v>
      </c>
      <c r="G491" s="9">
        <v>153.86482000000001</v>
      </c>
      <c r="H491" s="9">
        <v>65731.801049999995</v>
      </c>
      <c r="I491" s="9">
        <v>65657.874729999996</v>
      </c>
      <c r="J491" s="9">
        <v>73.926320000000004</v>
      </c>
      <c r="K491" s="9">
        <v>109038.52939</v>
      </c>
      <c r="L491" s="9">
        <v>105657.87473</v>
      </c>
      <c r="M491" s="10">
        <v>3380.6546600000001</v>
      </c>
    </row>
    <row r="492" spans="1:13" ht="14.45" customHeight="1" x14ac:dyDescent="0.25">
      <c r="A492" s="5" t="s">
        <v>1126</v>
      </c>
      <c r="B492" s="11" t="s">
        <v>1070</v>
      </c>
      <c r="C492" s="7" t="s">
        <v>1071</v>
      </c>
      <c r="D492" s="8" t="s">
        <v>39</v>
      </c>
      <c r="E492" s="9">
        <v>215950.69304000001</v>
      </c>
      <c r="F492" s="9">
        <v>94309.201400000005</v>
      </c>
      <c r="G492" s="9">
        <v>121641.49163999999</v>
      </c>
      <c r="H492" s="9">
        <v>210100.80617</v>
      </c>
      <c r="I492" s="9">
        <v>92157.874729999996</v>
      </c>
      <c r="J492" s="9">
        <v>117942.93144</v>
      </c>
      <c r="K492" s="9">
        <v>4255951.7242200002</v>
      </c>
      <c r="L492" s="9">
        <v>2990158.0719900001</v>
      </c>
      <c r="M492" s="10">
        <v>1265793.6522299999</v>
      </c>
    </row>
    <row r="493" spans="1:13" ht="27.6" customHeight="1" x14ac:dyDescent="0.25">
      <c r="A493" s="5" t="s">
        <v>1127</v>
      </c>
      <c r="B493" s="11" t="s">
        <v>1128</v>
      </c>
      <c r="C493" s="7" t="s">
        <v>1128</v>
      </c>
      <c r="D493" s="8" t="s">
        <v>39</v>
      </c>
      <c r="E493" s="9">
        <v>215950.69304000001</v>
      </c>
      <c r="F493" s="9">
        <v>94309.201400000005</v>
      </c>
      <c r="G493" s="9">
        <v>121641.49163999999</v>
      </c>
      <c r="H493" s="9">
        <v>210100.80617</v>
      </c>
      <c r="I493" s="9">
        <v>92157.874729999996</v>
      </c>
      <c r="J493" s="9">
        <v>117942.93144</v>
      </c>
      <c r="K493" s="9">
        <v>4255951.7242200002</v>
      </c>
      <c r="L493" s="9">
        <v>2990158.0719900001</v>
      </c>
      <c r="M493" s="10">
        <v>1265793.6522299999</v>
      </c>
    </row>
    <row r="494" spans="1:13" ht="13.7" customHeight="1" thickBot="1" x14ac:dyDescent="0.3">
      <c r="A494" s="59" t="s">
        <v>1129</v>
      </c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1"/>
    </row>
    <row r="495" spans="1:13" ht="13.7" customHeight="1" thickBot="1" x14ac:dyDescent="0.3">
      <c r="A495" s="50" t="s">
        <v>967</v>
      </c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2"/>
    </row>
    <row r="496" spans="1:13" ht="13.7" customHeight="1" x14ac:dyDescent="0.25">
      <c r="A496" s="5" t="s">
        <v>1130</v>
      </c>
      <c r="B496" s="6" t="s">
        <v>1075</v>
      </c>
      <c r="C496" s="7" t="s">
        <v>1076</v>
      </c>
      <c r="D496" s="8" t="s">
        <v>39</v>
      </c>
      <c r="E496" s="9">
        <v>0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388253.43231</v>
      </c>
      <c r="L496" s="9">
        <v>388253.43231</v>
      </c>
      <c r="M496" s="10">
        <v>0</v>
      </c>
    </row>
    <row r="497" spans="1:13" ht="14.45" customHeight="1" x14ac:dyDescent="0.25">
      <c r="A497" s="5" t="s">
        <v>1130</v>
      </c>
      <c r="B497" s="11" t="s">
        <v>1077</v>
      </c>
      <c r="C497" s="7" t="s">
        <v>1076</v>
      </c>
      <c r="D497" s="8" t="s">
        <v>39</v>
      </c>
      <c r="E497" s="9">
        <v>0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388253.43231</v>
      </c>
      <c r="L497" s="9">
        <v>388253.43231</v>
      </c>
      <c r="M497" s="10">
        <v>0</v>
      </c>
    </row>
    <row r="498" spans="1:13" ht="13.7" customHeight="1" x14ac:dyDescent="0.25">
      <c r="A498" s="5" t="s">
        <v>1131</v>
      </c>
      <c r="B498" s="6" t="s">
        <v>1079</v>
      </c>
      <c r="C498" s="7" t="s">
        <v>1080</v>
      </c>
      <c r="D498" s="8" t="s">
        <v>39</v>
      </c>
      <c r="E498" s="9">
        <v>615.95158000000004</v>
      </c>
      <c r="F498" s="9">
        <v>0.39100000000000001</v>
      </c>
      <c r="G498" s="9">
        <v>615.56057999999996</v>
      </c>
      <c r="H498" s="9">
        <v>991.19408999999996</v>
      </c>
      <c r="I498" s="9">
        <v>0.29099999999999998</v>
      </c>
      <c r="J498" s="9">
        <v>990.90309000000002</v>
      </c>
      <c r="K498" s="9">
        <v>317443.73128000001</v>
      </c>
      <c r="L498" s="9">
        <v>313554.09483999998</v>
      </c>
      <c r="M498" s="10">
        <v>3889.6364400000002</v>
      </c>
    </row>
    <row r="499" spans="1:13" ht="14.45" customHeight="1" x14ac:dyDescent="0.25">
      <c r="A499" s="5" t="s">
        <v>1131</v>
      </c>
      <c r="B499" s="11" t="s">
        <v>1081</v>
      </c>
      <c r="C499" s="7" t="s">
        <v>1080</v>
      </c>
      <c r="D499" s="8" t="s">
        <v>39</v>
      </c>
      <c r="E499" s="9">
        <v>615.95158000000004</v>
      </c>
      <c r="F499" s="9">
        <v>0.39100000000000001</v>
      </c>
      <c r="G499" s="9">
        <v>615.56057999999996</v>
      </c>
      <c r="H499" s="9">
        <v>991.19408999999996</v>
      </c>
      <c r="I499" s="9">
        <v>0.29099999999999998</v>
      </c>
      <c r="J499" s="9">
        <v>990.90309000000002</v>
      </c>
      <c r="K499" s="9">
        <v>317443.73128000001</v>
      </c>
      <c r="L499" s="9">
        <v>313554.09483999998</v>
      </c>
      <c r="M499" s="10">
        <v>3889.6364400000002</v>
      </c>
    </row>
    <row r="500" spans="1:13" ht="20.25" customHeight="1" x14ac:dyDescent="0.25">
      <c r="A500" s="5" t="s">
        <v>1132</v>
      </c>
      <c r="B500" s="6" t="s">
        <v>1083</v>
      </c>
      <c r="C500" s="7" t="s">
        <v>1084</v>
      </c>
      <c r="D500" s="8" t="s">
        <v>39</v>
      </c>
      <c r="E500" s="9">
        <v>88718.364360000007</v>
      </c>
      <c r="F500" s="9">
        <v>88718.364360000007</v>
      </c>
      <c r="G500" s="9">
        <v>0</v>
      </c>
      <c r="H500" s="9">
        <v>88718.364369999996</v>
      </c>
      <c r="I500" s="9">
        <v>88718.364369999996</v>
      </c>
      <c r="J500" s="9">
        <v>0</v>
      </c>
      <c r="K500" s="9">
        <v>26.060870000000001</v>
      </c>
      <c r="L500" s="9">
        <v>26.060870000000001</v>
      </c>
      <c r="M500" s="10">
        <v>0</v>
      </c>
    </row>
    <row r="501" spans="1:13" ht="20.25" customHeight="1" x14ac:dyDescent="0.25">
      <c r="A501" s="5" t="s">
        <v>1132</v>
      </c>
      <c r="B501" s="11" t="s">
        <v>1085</v>
      </c>
      <c r="C501" s="7" t="s">
        <v>1084</v>
      </c>
      <c r="D501" s="8" t="s">
        <v>39</v>
      </c>
      <c r="E501" s="9">
        <v>88718.364360000007</v>
      </c>
      <c r="F501" s="9">
        <v>88718.364360000007</v>
      </c>
      <c r="G501" s="9">
        <v>0</v>
      </c>
      <c r="H501" s="9">
        <v>88718.364369999996</v>
      </c>
      <c r="I501" s="9">
        <v>88718.364369999996</v>
      </c>
      <c r="J501" s="9">
        <v>0</v>
      </c>
      <c r="K501" s="9">
        <v>26.060870000000001</v>
      </c>
      <c r="L501" s="9">
        <v>26.060870000000001</v>
      </c>
      <c r="M501" s="10">
        <v>0</v>
      </c>
    </row>
    <row r="502" spans="1:13" ht="14.45" customHeight="1" x14ac:dyDescent="0.25">
      <c r="A502" s="5" t="s">
        <v>1133</v>
      </c>
      <c r="B502" s="11" t="s">
        <v>1086</v>
      </c>
      <c r="C502" s="7" t="s">
        <v>1087</v>
      </c>
      <c r="D502" s="8" t="s">
        <v>39</v>
      </c>
      <c r="E502" s="9">
        <f>E501+E499</f>
        <v>89334.31594</v>
      </c>
      <c r="F502" s="9">
        <f t="shared" ref="F502:J502" si="12">F501+F499</f>
        <v>88718.75536000001</v>
      </c>
      <c r="G502" s="9">
        <f t="shared" si="12"/>
        <v>615.56057999999996</v>
      </c>
      <c r="H502" s="9">
        <f t="shared" si="12"/>
        <v>89709.55846</v>
      </c>
      <c r="I502" s="9">
        <f t="shared" si="12"/>
        <v>88718.655369999993</v>
      </c>
      <c r="J502" s="9">
        <f t="shared" si="12"/>
        <v>990.90309000000002</v>
      </c>
      <c r="K502" s="9">
        <v>705723.22446000006</v>
      </c>
      <c r="L502" s="9">
        <v>701833.58802000002</v>
      </c>
      <c r="M502" s="10">
        <v>3889.6364400000002</v>
      </c>
    </row>
    <row r="503" spans="1:13" ht="27.6" customHeight="1" x14ac:dyDescent="0.25">
      <c r="A503" s="5" t="s">
        <v>1088</v>
      </c>
      <c r="B503" s="11" t="s">
        <v>1134</v>
      </c>
      <c r="C503" s="7" t="s">
        <v>1134</v>
      </c>
      <c r="D503" s="8" t="s">
        <v>39</v>
      </c>
      <c r="E503" s="9">
        <v>89334.31594</v>
      </c>
      <c r="F503" s="9">
        <v>88718.75536000001</v>
      </c>
      <c r="G503" s="9">
        <v>615.56057999999996</v>
      </c>
      <c r="H503" s="9">
        <v>89709.55846</v>
      </c>
      <c r="I503" s="9">
        <v>88718.655369999993</v>
      </c>
      <c r="J503" s="9">
        <v>990.90309000000002</v>
      </c>
      <c r="K503" s="9">
        <v>705723.22446000006</v>
      </c>
      <c r="L503" s="9">
        <v>701833.58802000002</v>
      </c>
      <c r="M503" s="10">
        <v>3889.6364400000002</v>
      </c>
    </row>
    <row r="504" spans="1:13" ht="16.5" customHeight="1" x14ac:dyDescent="0.25">
      <c r="A504" s="5" t="s">
        <v>1114</v>
      </c>
      <c r="B504" s="11" t="s">
        <v>1135</v>
      </c>
      <c r="C504" s="7" t="s">
        <v>1135</v>
      </c>
      <c r="D504" s="8" t="s">
        <v>39</v>
      </c>
      <c r="E504" s="9">
        <v>305285.00897999998</v>
      </c>
      <c r="F504" s="9">
        <v>183027.95676</v>
      </c>
      <c r="G504" s="9">
        <f>E504-F504</f>
        <v>122257.05221999998</v>
      </c>
      <c r="H504" s="9">
        <v>299810.36463000003</v>
      </c>
      <c r="I504" s="9">
        <v>180876.5301</v>
      </c>
      <c r="J504" s="9">
        <v>117942.93144</v>
      </c>
      <c r="K504" s="9">
        <v>4961674.9486800004</v>
      </c>
      <c r="L504" s="9">
        <v>3691991.6600100002</v>
      </c>
      <c r="M504" s="10">
        <v>1269683.2886699999</v>
      </c>
    </row>
  </sheetData>
  <mergeCells count="44">
    <mergeCell ref="A474:M475"/>
    <mergeCell ref="A476:M476"/>
    <mergeCell ref="A494:M494"/>
    <mergeCell ref="A495:M495"/>
    <mergeCell ref="A417:M418"/>
    <mergeCell ref="A419:M420"/>
    <mergeCell ref="A421:M421"/>
    <mergeCell ref="A462:M462"/>
    <mergeCell ref="A463:M463"/>
    <mergeCell ref="A473:M473"/>
    <mergeCell ref="A416:M416"/>
    <mergeCell ref="A138:M139"/>
    <mergeCell ref="A140:M140"/>
    <mergeCell ref="A158:M158"/>
    <mergeCell ref="A200:M200"/>
    <mergeCell ref="A244:M244"/>
    <mergeCell ref="A245:M245"/>
    <mergeCell ref="A269:M269"/>
    <mergeCell ref="A270:M271"/>
    <mergeCell ref="A272:M273"/>
    <mergeCell ref="A334:M334"/>
    <mergeCell ref="A335:M336"/>
    <mergeCell ref="A137:M137"/>
    <mergeCell ref="E6:G6"/>
    <mergeCell ref="H6:J6"/>
    <mergeCell ref="K6:K7"/>
    <mergeCell ref="L6:L7"/>
    <mergeCell ref="M6:M7"/>
    <mergeCell ref="A9:M9"/>
    <mergeCell ref="A10:M11"/>
    <mergeCell ref="A12:M13"/>
    <mergeCell ref="A44:M44"/>
    <mergeCell ref="A86:M86"/>
    <mergeCell ref="A120:M120"/>
    <mergeCell ref="L1:M2"/>
    <mergeCell ref="A2:K3"/>
    <mergeCell ref="L3:M4"/>
    <mergeCell ref="A4:K4"/>
    <mergeCell ref="A5:A7"/>
    <mergeCell ref="B5:B7"/>
    <mergeCell ref="C5:C7"/>
    <mergeCell ref="D5:D7"/>
    <mergeCell ref="E5:J5"/>
    <mergeCell ref="K5:M5"/>
  </mergeCells>
  <pageMargins left="0.38" right="0.38" top="0.38" bottom="0.38" header="0.5" footer="0.5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2019-05-24T13:42:15Z</dcterms:created>
  <dcterms:modified xsi:type="dcterms:W3CDTF">2019-05-27T05:42:56Z</dcterms:modified>
</cp:coreProperties>
</file>